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7500" windowHeight="4245"/>
  </bookViews>
  <sheets>
    <sheet name="ЛСР" sheetId="3121" r:id="rId1"/>
  </sheets>
  <definedNames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ЛСР!$23:$23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45621"/>
</workbook>
</file>

<file path=xl/calcChain.xml><?xml version="1.0" encoding="utf-8"?>
<calcChain xmlns="http://schemas.openxmlformats.org/spreadsheetml/2006/main">
  <c r="M94" i="3121" l="1"/>
  <c r="M93" i="3121"/>
  <c r="M92" i="3121"/>
  <c r="M91" i="3121"/>
  <c r="M90" i="3121"/>
  <c r="M89" i="3121"/>
</calcChain>
</file>

<file path=xl/comments1.xml><?xml version="1.0" encoding="utf-8"?>
<comments xmlns="http://schemas.openxmlformats.org/spreadsheetml/2006/main">
  <authors>
    <author>Сергей</author>
    <author>&lt;&gt;</author>
    <author>G_Alex</author>
    <author>Andrey</author>
    <author>User</author>
    <author>LexySO</author>
    <author>Lexy</author>
    <author>Proba</author>
    <author>Высоцкая Ирина Алексеевна</author>
  </authors>
  <commentLis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&lt;Подрядчик&gt;</t>
        </r>
      </text>
    </comment>
    <comment ref="M2" authorId="1">
      <text>
        <r>
          <rPr>
            <sz val="8"/>
            <color indexed="81"/>
            <rFont val="Tahoma"/>
            <family val="2"/>
            <charset val="204"/>
          </rPr>
          <t xml:space="preserve">  &lt;Заказчик&gt;</t>
        </r>
      </text>
    </comment>
    <comment ref="C9" authorId="2">
      <text>
        <r>
          <rPr>
            <b/>
            <i/>
            <sz val="10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C10" authorId="2">
      <text>
        <r>
          <rPr>
            <b/>
            <i/>
            <sz val="10"/>
            <color indexed="81"/>
            <rFont val="Tahoma"/>
            <family val="2"/>
            <charset val="204"/>
          </rPr>
          <t xml:space="preserve"> &lt;Наименование объекта&gt;
</t>
        </r>
      </text>
    </comment>
    <comment ref="C11" authorId="3">
      <text>
        <r>
          <rPr>
            <b/>
            <i/>
            <sz val="10"/>
            <color indexed="81"/>
            <rFont val="Tahoma"/>
            <family val="2"/>
            <charset val="204"/>
          </rPr>
          <t xml:space="preserve"> &lt;Основание&gt;</t>
        </r>
      </text>
    </comment>
    <comment ref="H13" authorId="1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H14" authorId="2">
      <text>
        <r>
          <rPr>
            <sz val="10"/>
            <color indexed="81"/>
            <rFont val="Tahoma"/>
            <family val="2"/>
            <charset val="204"/>
          </rPr>
          <t xml:space="preserve"> &lt;Наименование локальной сметы&gt;
</t>
        </r>
      </text>
    </comment>
    <comment ref="O16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O17" authorId="1">
      <text>
        <r>
          <rPr>
            <sz val="8"/>
            <color indexed="81"/>
            <rFont val="Tahoma"/>
            <family val="2"/>
            <charset val="204"/>
          </rPr>
          <t xml:space="preserve"> &lt;Дата создания локальной сметы&gt;</t>
        </r>
      </text>
    </comment>
    <comment ref="A23" authorId="2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3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</t>
        </r>
      </text>
    </comment>
    <comment ref="C23" authorId="2">
      <text>
        <r>
          <rPr>
            <sz val="9"/>
            <color indexed="81"/>
            <rFont val="Tahoma"/>
            <family val="2"/>
            <charset val="204"/>
          </rPr>
          <t xml:space="preserve"> &lt;Наименование (текстовая часть) расценки&gt;, &lt;Ед. измерения по расценке&gt;
-------------------------
ОЗП=</t>
        </r>
        <r>
          <rPr>
            <i/>
            <sz val="9"/>
            <color indexed="81"/>
            <rFont val="Tahoma"/>
            <family val="2"/>
            <charset val="204"/>
          </rPr>
          <t>&lt;К-т к позиции на основную з/п&gt;; ЭМ=&lt;К-т к позиции на эксплуатацию машин&gt;; ЗПМ=&lt;К-т к позиции на з/п машинистов&gt;; МАТ=&lt;К-т к позиции на материалы&gt;
&lt;Формула расчета стоимости единицы&gt;
-------------------------
&lt;Строка задания НР для БИМ&gt;
&lt;Строка задания СП для БИМ&gt;
СМР: &lt;Итоговое значение по позиции для БИМ&gt;</t>
        </r>
      </text>
    </comment>
    <comment ref="D23" authorId="2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</t>
        </r>
      </text>
    </comment>
    <comment ref="E23" authorId="2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</t>
        </r>
      </text>
    </comment>
    <comment ref="F23" authorId="2">
      <text>
        <r>
          <rPr>
            <sz val="10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----
&lt;МАТ по позиции на единицу в базисных ценах с учетом всех к-тов&gt;</t>
        </r>
      </text>
    </comment>
    <comment ref="G23" authorId="5">
      <text>
        <r>
          <rPr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----
&lt;ЗПМ по позиции на единицу в базисных ценах с учетом всех к-тов&gt;</t>
        </r>
      </text>
    </comment>
    <comment ref="H23" authorId="2">
      <text>
        <r>
          <rPr>
            <sz val="10"/>
            <color indexed="81"/>
            <rFont val="Tahoma"/>
            <family val="2"/>
          </rPr>
          <t xml:space="preserve"> &lt;ИТОГО ПЗ на физобъем по позиции в базисных ценах&gt;</t>
        </r>
      </text>
    </comment>
    <comment ref="I23" authorId="2">
      <text>
        <r>
          <rPr>
            <sz val="10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----
&lt;ИТОГО МАТ на физобъем по позиции в базисных ценах&gt;</t>
        </r>
      </text>
    </comment>
    <comment ref="J23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----
&lt;ИТОГО ЗПМ на физобъем по позиции в базисных ценах&gt;</t>
        </r>
      </text>
    </comment>
    <comment ref="K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ОЗП&gt;
---
&lt;Индекс к позиции на МАТ&gt;</t>
        </r>
      </text>
    </comment>
    <comment ref="L2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---
&lt;Индекс к позиции на ЗПМ&gt;
</t>
        </r>
      </text>
    </comment>
    <comment ref="M23" authorId="2">
      <text>
        <r>
          <rPr>
            <sz val="10"/>
            <color indexed="81"/>
            <rFont val="Tahoma"/>
            <family val="2"/>
          </rPr>
          <t xml:space="preserve"> &lt;ИТОГО ПЗ по позиции для БИМ&gt;
</t>
        </r>
      </text>
    </comment>
    <comment ref="N23" authorId="2">
      <text>
        <r>
          <rPr>
            <sz val="10"/>
            <color indexed="81"/>
            <rFont val="Tahoma"/>
            <family val="2"/>
            <charset val="204"/>
          </rPr>
          <t xml:space="preserve"> &lt;ИТОГО ОЗП по позиции для БИМ&gt;
----
&lt;ИТОГО МАТ по позиции для БИМ&gt;</t>
        </r>
      </text>
    </comment>
    <comment ref="O23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----
&lt;ИТОГО ЗПМ по позиции для БИМ&gt;</t>
        </r>
      </text>
    </comment>
    <comment ref="P2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на единицу&gt;
----
&lt;ТЗМ по позиции на единицу&gt;</t>
        </r>
      </text>
    </comment>
    <comment ref="Q23" authorId="7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----
&lt;ТЗМ по позиции всего&gt;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7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M7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N7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&lt;З/п основных рабочих (итоги)&gt;
&lt;Материалы (итоги)&gt;</t>
        </r>
      </text>
    </comment>
    <comment ref="O73" authorId="8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Q73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&lt;Трудозатраты основных рабочих (итоги)&gt;
&lt;Трудозатраты машинистов (итоги)&gt;</t>
        </r>
      </text>
    </comment>
    <comment ref="A9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G9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______________&lt;Проверил&gt;</t>
        </r>
      </text>
    </comment>
  </commentList>
</comments>
</file>

<file path=xl/sharedStrings.xml><?xml version="1.0" encoding="utf-8"?>
<sst xmlns="http://schemas.openxmlformats.org/spreadsheetml/2006/main" count="361" uniqueCount="294">
  <si>
    <t>№ пп</t>
  </si>
  <si>
    <t>Кол.</t>
  </si>
  <si>
    <t>Всего</t>
  </si>
  <si>
    <t>Составил:</t>
  </si>
  <si>
    <t>Сметная стоимость</t>
  </si>
  <si>
    <t>з/пл маш.</t>
  </si>
  <si>
    <t>осн. з/пл</t>
  </si>
  <si>
    <t>ИТОГИ ПО СМЕТЕ</t>
  </si>
  <si>
    <t>рублей</t>
  </si>
  <si>
    <t>СОГЛАСОВАНО</t>
  </si>
  <si>
    <t>УТВЕРЖДАЮ</t>
  </si>
  <si>
    <t>"____"____________ 20____ г.</t>
  </si>
  <si>
    <t>Основание:</t>
  </si>
  <si>
    <t>Составлен в базисных и текущих ценах</t>
  </si>
  <si>
    <t>г.</t>
  </si>
  <si>
    <t xml:space="preserve">ЛОКАЛЬНЫЙ СМЕТНЫЙ РАСЧЕТ № </t>
  </si>
  <si>
    <t>Объект:</t>
  </si>
  <si>
    <t>Стройка:</t>
  </si>
  <si>
    <t>Индексы по                   статьям затрат</t>
  </si>
  <si>
    <t>экс. маш.</t>
  </si>
  <si>
    <t xml:space="preserve">мат-лы </t>
  </si>
  <si>
    <t>Наименование работ и затрат</t>
  </si>
  <si>
    <t>на ед.</t>
  </si>
  <si>
    <t>всего</t>
  </si>
  <si>
    <t>обслуж. машины</t>
  </si>
  <si>
    <t>Общая стоимость                                                                     (в базисном уровне цен)</t>
  </si>
  <si>
    <t>Стоимость единицы                                                            (в базисном уровне цен)</t>
  </si>
  <si>
    <t>Общая стоимость                                                                   (в текущем уровне цен)</t>
  </si>
  <si>
    <t xml:space="preserve">Затраты труда рабочих, чел.-ч, </t>
  </si>
  <si>
    <t>не занятых обслуж. машин</t>
  </si>
  <si>
    <t>Обосно-вание</t>
  </si>
  <si>
    <t>Проверил:______________</t>
  </si>
  <si>
    <t xml:space="preserve">                           Раздел 1. Демонтажные работы</t>
  </si>
  <si>
    <t>ТЕРр65-1-1</t>
  </si>
  <si>
    <t>Разборка трубопроводов из водогазопроводных труб диаметром до 32 мм, 100 м трубопровода
-------------------------
НР 74%*0,94 от ФОТ
СП 50% от ФОТ
СМР: 5979</t>
  </si>
  <si>
    <t>305,7
----
77,25</t>
  </si>
  <si>
    <t>8,28
----
1,29</t>
  </si>
  <si>
    <t>217
----
55</t>
  </si>
  <si>
    <t>6
----
1</t>
  </si>
  <si>
    <t>12,11
---
3,1</t>
  </si>
  <si>
    <t>4,1
---
12,12</t>
  </si>
  <si>
    <t>2628
----
171</t>
  </si>
  <si>
    <t>24
----
11</t>
  </si>
  <si>
    <t>34,66
----
0,1</t>
  </si>
  <si>
    <t>24,61
----
0,07</t>
  </si>
  <si>
    <t>ТЕРр65-1-2</t>
  </si>
  <si>
    <t>Разборка трубопроводов из водогазопроводных труб диаметром до 63 мм, 100 м трубопровода
-------------------------
НР 74%*0,94 от ФОТ
СП 50% от ФОТ
СМР: 6373</t>
  </si>
  <si>
    <t>525,85
----
133,13</t>
  </si>
  <si>
    <t>14,21
----
2,2</t>
  </si>
  <si>
    <t>231
----
59</t>
  </si>
  <si>
    <t>4,09
---
12,08</t>
  </si>
  <si>
    <t>2802
----
181</t>
  </si>
  <si>
    <t>26
----
12</t>
  </si>
  <si>
    <t>59,62
----
0,17</t>
  </si>
  <si>
    <t>26,23
----
0,07</t>
  </si>
  <si>
    <t>ТЕРр65-1-3</t>
  </si>
  <si>
    <t>Разборка трубопроводов из водогазопроводных труб диаметром до 100 мм, 100 м трубопровода
-------------------------
НР 74%*0,94 от ФОТ
СП 50% от ФОТ
СМР: 555</t>
  </si>
  <si>
    <t>673,67
----
152,48</t>
  </si>
  <si>
    <t>18,36
----
3,36</t>
  </si>
  <si>
    <t>20
----
4</t>
  </si>
  <si>
    <t>4,37
---
12,09</t>
  </si>
  <si>
    <t>245
----
14</t>
  </si>
  <si>
    <t>2
----
1</t>
  </si>
  <si>
    <t>76,38
----
0,26</t>
  </si>
  <si>
    <t>2,29
----
0,01</t>
  </si>
  <si>
    <t>Х311-1037</t>
  </si>
  <si>
    <t>Погрузка мусора в автотранспортные средства Цена:38,44/5,18, т
-------------------------
НР 100%*(0,94*0,9) от ФОТ
СП 60%*0,85 от ФОТ
СМР: 8</t>
  </si>
  <si>
    <t>Х403-1-10</t>
  </si>
  <si>
    <t>Перевозка грузов автомобилями-самосвалами (работающими вне карьеров), расстояние перевозки 10 км класс груза 1 Цена:101,07/5,18, 1 т
-------------------------
НР 0%*(0,94*0,9) от ФОТ
СП 0%*0,85 от ФОТ
СМР: 32</t>
  </si>
  <si>
    <t>Итого прямые затраты по разделу в текущих ценах</t>
  </si>
  <si>
    <t>5675
366</t>
  </si>
  <si>
    <t>92
24</t>
  </si>
  <si>
    <t>53,13
0,15</t>
  </si>
  <si>
    <t>Накладные расходы</t>
  </si>
  <si>
    <t>Сметная прибыль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</si>
  <si>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</si>
  <si>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</si>
  <si>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</si>
  <si>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</si>
  <si>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</si>
  <si>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</si>
  <si>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</si>
  <si>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Демонтажные работы</t>
  </si>
  <si>
    <t xml:space="preserve">                           Раздел 2. Монтажные работы</t>
  </si>
  <si>
    <t>ТЕР16-02-002-01</t>
  </si>
  <si>
    <t>Прокладка трубопроводов водоснабжения из стальных водогазопроводных оцинкованных труб диаметром 15 мм, 100 м трубопровода
-------------------------
ОЗП=1,15*1,2; ЭМ=1,25*1,2; ЗПМ=1,25*1,2
-------------------------
НР 128%*(0,94*0,9) от ФОТ
СП 83%*0,85 от ФОТ
СМР: 646</t>
  </si>
  <si>
    <t>522,3
----
3544,93</t>
  </si>
  <si>
    <t>93,63
----
3,41</t>
  </si>
  <si>
    <t>10
----
71</t>
  </si>
  <si>
    <t>12,11
---
3,93</t>
  </si>
  <si>
    <t>6,23
---
12,07</t>
  </si>
  <si>
    <t>127
----
278</t>
  </si>
  <si>
    <t>12
----
1</t>
  </si>
  <si>
    <t>51,16
----
0,23</t>
  </si>
  <si>
    <t>ТЕР16-02-002-03</t>
  </si>
  <si>
    <t>Прокладка трубопроводов водоснабжения из стальных водогазопроводных оцинкованных труб диаметром 25 мм, 100 м трубопровода
-------------------------
ОЗП=1,15*1,2; ЭМ=1,25*1,2; ЗПМ=1,25*1,2
-------------------------
НР 128%*(0,94*0,9) от ФОТ
СП 83%*0,85 от ФОТ
СМР: 14172</t>
  </si>
  <si>
    <t>522,3
----
5402,53</t>
  </si>
  <si>
    <t>191
----
1972</t>
  </si>
  <si>
    <t>34
----
1</t>
  </si>
  <si>
    <t>12,11
---
3,8</t>
  </si>
  <si>
    <t>2309
----
7493</t>
  </si>
  <si>
    <t>213
----
15</t>
  </si>
  <si>
    <t>18,67
----
0,08</t>
  </si>
  <si>
    <t>ТЕР16-02-002-04</t>
  </si>
  <si>
    <t>Прокладка трубопроводов водоснабжения из стальных водогазопроводных оцинкованных труб диаметром 32 мм, 100 м трубопровода
-------------------------
ОЗП=1,15*1,2; ЭМ=1,25*1,2; ЗПМ=1,25*1,2
-------------------------
НР 128%*(0,94*0,9) от ФОТ
СП 83%*0,85 от ФОТ
СМР: 14083</t>
  </si>
  <si>
    <t>522,3
----
8517,12</t>
  </si>
  <si>
    <t>170
----
2768</t>
  </si>
  <si>
    <t>30
----
1</t>
  </si>
  <si>
    <t>12,11
---
2,94</t>
  </si>
  <si>
    <t>2056
----
8137</t>
  </si>
  <si>
    <t>190
----
13</t>
  </si>
  <si>
    <t>16,63
----
0,07</t>
  </si>
  <si>
    <t>ТЕР16-02-002-05</t>
  </si>
  <si>
    <t>Прокладка трубопроводов водоснабжения из стальных водогазопроводных оцинкованных труб диаметром 40 мм, 100 м трубопровода
-------------------------
ОЗП=1,15*1,2; ЭМ=1,25*1,2; ЗПМ=1,25*1,2
-------------------------
НР 128%*(0,94*0,9) от ФОТ
СП 83%*0,85 от ФОТ
СМР: 11099</t>
  </si>
  <si>
    <t>522,3
----
7510,4</t>
  </si>
  <si>
    <t>120
----
1727</t>
  </si>
  <si>
    <t>22
----
1</t>
  </si>
  <si>
    <t>12,11
---
3,99</t>
  </si>
  <si>
    <t>1455
----
6892</t>
  </si>
  <si>
    <t>134
----
9</t>
  </si>
  <si>
    <t>11,77
----
0,05</t>
  </si>
  <si>
    <t>ТЕР16-02-002-06</t>
  </si>
  <si>
    <t>Прокладка трубопроводов водоснабжения из стальных водогазопроводных оцинкованных труб диаметром 50 мм, 100 м трубопровода
-------------------------
ОЗП=1,15*1,2; ЭМ=1,25*1,2; ЗПМ=1,25*1,2
-------------------------
НР 128%*(0,94*0,9) от ФОТ
СП 83%*0,85 от ФОТ
СМР: 3323</t>
  </si>
  <si>
    <t>671,09
----
9416,61</t>
  </si>
  <si>
    <t>169,05
----
4,76</t>
  </si>
  <si>
    <t>40
----
565</t>
  </si>
  <si>
    <t>12,11
---
3,35</t>
  </si>
  <si>
    <t>6,33
---
12,1</t>
  </si>
  <si>
    <t>488
----
1893</t>
  </si>
  <si>
    <t>64
----
3</t>
  </si>
  <si>
    <t>65,73
----
0,32</t>
  </si>
  <si>
    <t>3,94
----
0,02</t>
  </si>
  <si>
    <t>ТЕР16-02-002-07</t>
  </si>
  <si>
    <t>Прокладка трубопроводов водоснабжения из стальных водогазопроводных оцинкованных труб диаметром 65 мм, 100 м трубопровода
-------------------------
ОЗП=1,15*1,2; ЭМ=1,25*1,2; ЗПМ=1,25*1,2
-------------------------
НР 128%*(0,94*0,9) от ФОТ
СП 83%*0,85 от ФОТ
СМР: 10932</t>
  </si>
  <si>
    <t>820,59
----
13669,38</t>
  </si>
  <si>
    <t>225,8
----
6,35</t>
  </si>
  <si>
    <t>123
----
2050</t>
  </si>
  <si>
    <t>12,11
---
3,19</t>
  </si>
  <si>
    <t>6,27
---
12,09</t>
  </si>
  <si>
    <t>1491
----
6541</t>
  </si>
  <si>
    <t>212
----
12</t>
  </si>
  <si>
    <t>84,25
----
0,42</t>
  </si>
  <si>
    <t>12,64
----
0,06</t>
  </si>
  <si>
    <t>ТЕР16-02-002-08</t>
  </si>
  <si>
    <t>Прокладка трубопроводов водоснабжения из стальных водогазопроводных оцинкованных труб диаметром 80 мм, 100 м трубопровода
-------------------------
ОЗП=1,15*1,2; ЭМ=1,25*1,2; ЗПМ=1,25*1,2
-------------------------
НР 128%*(0,94*0,9) от ФОТ
СП 83%*0,85 от ФОТ
СМР: 2366</t>
  </si>
  <si>
    <t>820,59
----
16161,03</t>
  </si>
  <si>
    <t>25
----
484</t>
  </si>
  <si>
    <t>12,11
---
3,07</t>
  </si>
  <si>
    <t>298
----
1489</t>
  </si>
  <si>
    <t>42
----
2</t>
  </si>
  <si>
    <t>2,53
----
0,01</t>
  </si>
  <si>
    <t>ТЕР16-05-001-02</t>
  </si>
  <si>
    <t>Установка вентилей, задвижек, затворов, клапанов обратных, кранов проходных на трубопроводах из стальных труб диаметром до 50 мм, 1 шт.
-------------------------
ОЗП=1,15*1,2; ЭМ=1,25*1,2; ЗПМ=1,25*1,2
-------------------------
НР 128%*(0,94*0,9) от ФОТ
СП 83%*0,85 от ФОТ
СМР: 1100</t>
  </si>
  <si>
    <t>19,54
----
153,32</t>
  </si>
  <si>
    <t>20
----
153</t>
  </si>
  <si>
    <t>12,1
---
2,62</t>
  </si>
  <si>
    <t>236
----
402</t>
  </si>
  <si>
    <t>Цена поставщика</t>
  </si>
  <si>
    <t>Кран фланцевый с ручкой DN65 Ру=1,6 МПа Naval  Цена:7662*1,03/4,18, шт
СМР: 7892</t>
  </si>
  <si>
    <t xml:space="preserve">
----
1888</t>
  </si>
  <si>
    <t xml:space="preserve">
---
4,18</t>
  </si>
  <si>
    <t xml:space="preserve">
----
7892</t>
  </si>
  <si>
    <t>ТЕР16-05-001-01</t>
  </si>
  <si>
    <t>Установка вентилей, задвижек, затворов, клапанов обратных, кранов проходных на трубопроводах из стальных труб диаметром до 25 мм, 1 шт.
-------------------------
ОЗП=1,15*1,2; ЭМ=1,25*1,2; ЗПМ=1,25*1,2
-------------------------
НР 128%*(0,94*0,9) от ФОТ
СП 83%*0,85 от ФОТ
СМР: 13972</t>
  </si>
  <si>
    <t>19,54
----
94,49</t>
  </si>
  <si>
    <t>293
----
1418</t>
  </si>
  <si>
    <t>12,1
---
2,56</t>
  </si>
  <si>
    <t>3547
----
3628</t>
  </si>
  <si>
    <t>Кран сварной с ручкой DN15 Ру=4 МПа Naval  Цена:1650*1,03/4,18, шт
СМР: 1699</t>
  </si>
  <si>
    <t xml:space="preserve">
----
406,57</t>
  </si>
  <si>
    <t xml:space="preserve">
----
407</t>
  </si>
  <si>
    <t xml:space="preserve">
----
1699</t>
  </si>
  <si>
    <t>Кран сварной с ручкой DN25 Ру=4 МПа Naval  Цена:2000*1,03/4,18, шт
СМР: 28840</t>
  </si>
  <si>
    <t xml:space="preserve">
----
492,82</t>
  </si>
  <si>
    <t xml:space="preserve">
----
6899</t>
  </si>
  <si>
    <t xml:space="preserve">
----
28840</t>
  </si>
  <si>
    <t>Установка вентилей, задвижек, затворов, клапанов обратных, кранов проходных на трубопроводах из стальных труб диаметром до 50 мм, 1 шт.
-------------------------
ОЗП=1,15*1,2; ЭМ=1,25*1,2; ЗПМ=1,25*1,2
-------------------------
НР 128%*(0,94*0,9) от ФОТ
СП 83%*0,85 от ФОТ
СМР: 13214</t>
  </si>
  <si>
    <t>234
----
1840</t>
  </si>
  <si>
    <t>2837
----
4821</t>
  </si>
  <si>
    <t>Кран сварной с ручкой DN32 Ру=4 МПа Naval  Цена:2200*1,03/4,18, шт
СМР: 15862</t>
  </si>
  <si>
    <t xml:space="preserve">
----
542,1</t>
  </si>
  <si>
    <t xml:space="preserve">
----
3795</t>
  </si>
  <si>
    <t xml:space="preserve">
----
15862</t>
  </si>
  <si>
    <t>Кран сварной с ручкой DN40 Ру=4 МПа Naval  Цена:2500*1,03/4,18, шт
СМР: 10300</t>
  </si>
  <si>
    <t xml:space="preserve">
----
616,03</t>
  </si>
  <si>
    <t xml:space="preserve">
----
2464</t>
  </si>
  <si>
    <t xml:space="preserve">
----
10300</t>
  </si>
  <si>
    <t>Кран сварной с ручкой DN50 Ру=4 МПа Naval  Цена:3100*1,03/4,18, шт
СМР: 3193</t>
  </si>
  <si>
    <t xml:space="preserve">
----
763,86</t>
  </si>
  <si>
    <t xml:space="preserve">
----
764</t>
  </si>
  <si>
    <t xml:space="preserve">
----
3193</t>
  </si>
  <si>
    <t>ТЕР13-03-002-04</t>
  </si>
  <si>
    <t>Огрунтовка металлических поверхностей за один раз грунтовкой ГФ-021, 100 м2 окрашиваемой поверхности
-------------------------
ОЗП=1,15*1,2; ЭМ=1,25*1,2; ЗПМ=1,25*1,2
-------------------------
НР 90%*(0,94*0,9) от ФОТ
СП 70%*0,85 от ФОТ
СМР: 547</t>
  </si>
  <si>
    <t>82,8
----
276,46</t>
  </si>
  <si>
    <t>15,62
----
0,17</t>
  </si>
  <si>
    <t>14
----
47</t>
  </si>
  <si>
    <t>12,11
---
2,81</t>
  </si>
  <si>
    <t>3,12
---
12,36</t>
  </si>
  <si>
    <t>172
----
134</t>
  </si>
  <si>
    <t>7,33
----
0,02</t>
  </si>
  <si>
    <t>ТЕР13-03-004-23</t>
  </si>
  <si>
    <t>Окраска металлических огрунтованных поверхностей краской БТ-177 серебристой, 100 м2 окрашиваемой поверхности
-------------------------
ОЗП=1,15*1,2*2; ЭМ=1,25*1,2*2; ЗПМ=1,25*1,2*2; МАТ=2
-------------------------
НР 90%*(0,94*0,9) от ФОТ
СП 70%*0,85 от ФОТ
СМР: 708</t>
  </si>
  <si>
    <t>76,53
----
457,28</t>
  </si>
  <si>
    <t>40,53
----
0,33</t>
  </si>
  <si>
    <t>13
----
79</t>
  </si>
  <si>
    <t>12,11
---
3,92</t>
  </si>
  <si>
    <t>3,29
---
12,36</t>
  </si>
  <si>
    <t>159
----
309</t>
  </si>
  <si>
    <t>23
----
1</t>
  </si>
  <si>
    <t>7,95
----
0,03</t>
  </si>
  <si>
    <t>1,37
----
0,01</t>
  </si>
  <si>
    <t>ТЕР26-01-017-01</t>
  </si>
  <si>
    <t>Изоляция трубопроводов изделиями из вспененного каучука (&lt;Армофлекс&gt;), вспененного полиэтилена (&lt;Термофлекс&gt;) трубками, 10 м трубопровода
-------------------------
ОЗП=1,15*1,2; ЭМ=1,25*1,2; ЗПМ=1,25*1,2
187,43 = 3 513,55 - 1,438 x 559,64 - 11 x 224,74 - 0,143 x 316,46 - 0,02 x 198,53
-------------------------
НР 100%*(0,94*0,9) от ФОТ
СП 70%*0,85 от ФОТ
СМР: 22900</t>
  </si>
  <si>
    <t>51,1
----
124,18</t>
  </si>
  <si>
    <t>603
----
1465</t>
  </si>
  <si>
    <t>12,11
---
1,44</t>
  </si>
  <si>
    <t>7302
----
2110</t>
  </si>
  <si>
    <t>Теплоизоляционные желоба Isotek КК Ду15  Цена:140*1,06/4,18, м
СМР: 297</t>
  </si>
  <si>
    <t xml:space="preserve">
----
35,5</t>
  </si>
  <si>
    <t xml:space="preserve">
----
71</t>
  </si>
  <si>
    <t xml:space="preserve">
----
297</t>
  </si>
  <si>
    <t>Теплоизоляционные желоба Isotek КК Ду25  Цена:210*1,06/4,18, м
СМР: 8125</t>
  </si>
  <si>
    <t xml:space="preserve">
----
53,25</t>
  </si>
  <si>
    <t xml:space="preserve">
----
1944</t>
  </si>
  <si>
    <t xml:space="preserve">
----
8125</t>
  </si>
  <si>
    <t>Теплоизоляционные желоба Isotek КК Ду32  Цена:220*1,06/4,18, м
СМР: 7579</t>
  </si>
  <si>
    <t xml:space="preserve">
----
55,79</t>
  </si>
  <si>
    <t xml:space="preserve">
----
1813</t>
  </si>
  <si>
    <t xml:space="preserve">
----
7579</t>
  </si>
  <si>
    <t>Теплоизоляционные желоба Isotek КК Ду40  Цена:240*1,06/4,18, м
СМР: 5851</t>
  </si>
  <si>
    <t xml:space="preserve">
----
60,86</t>
  </si>
  <si>
    <t xml:space="preserve">
----
1400</t>
  </si>
  <si>
    <t xml:space="preserve">
----
5851</t>
  </si>
  <si>
    <t>Теплоизоляционные желоба Isotek КК Ду50  Цена:255*1,06/4,18, м
СМР: 1622</t>
  </si>
  <si>
    <t xml:space="preserve">
----
64,66</t>
  </si>
  <si>
    <t xml:space="preserve">
----
388</t>
  </si>
  <si>
    <t xml:space="preserve">
----
1622</t>
  </si>
  <si>
    <t>Теплоизоляционные желоба Isotek КК Ду65  Цена:270*1,06/4,18, м
СМР: 4293</t>
  </si>
  <si>
    <t xml:space="preserve">
----
68,47</t>
  </si>
  <si>
    <t xml:space="preserve">
----
1027</t>
  </si>
  <si>
    <t xml:space="preserve">
----
4293</t>
  </si>
  <si>
    <t>Теплоизоляционные желоба Isotek КК Ду80  Цена:290*1,06/4,18, м
СМР: 896</t>
  </si>
  <si>
    <t xml:space="preserve">
----
71,46</t>
  </si>
  <si>
    <t xml:space="preserve">
----
214</t>
  </si>
  <si>
    <t xml:space="preserve">
----
896</t>
  </si>
  <si>
    <t>ТЕРм11-02-002-02</t>
  </si>
  <si>
    <t>Прибор, устанавливаемый на фланцевых соединениях, масса до 5 кг, 1 шт.
-------------------------
ОЗП=1,2; ЭМ=1,2; ЗПМ=1,2
-------------------------
НР 80%*0,94 от ФОТ
СП 60% от ФОТ
СМР: 1125</t>
  </si>
  <si>
    <t>38,88
----
3,51</t>
  </si>
  <si>
    <t>39
----
3</t>
  </si>
  <si>
    <t>12,11
---
4,78</t>
  </si>
  <si>
    <t>471
----
17</t>
  </si>
  <si>
    <t>Преобразователь расхода электромагнитный РСМ-0,5.0,5 DN50   Цена:12000*1,082/3,29, шт
СМР: 12984</t>
  </si>
  <si>
    <t xml:space="preserve">
---
3,29</t>
  </si>
  <si>
    <t>ТЕРм11-02-002-03</t>
  </si>
  <si>
    <t>Прибор, устанавливаемый на фланцевых соединениях, масса до 10 кг, 1 шт.
-------------------------
ОЗП=1,2; ЭМ=1,2; ЗПМ=1,2
-------------------------
НР 80%*0,94 от ФОТ
СП 60% от ФОТ
СМР: 3004</t>
  </si>
  <si>
    <t>52,01
----
4,1</t>
  </si>
  <si>
    <t>104
----
8</t>
  </si>
  <si>
    <t>12,11
---
4,93</t>
  </si>
  <si>
    <t>1260
----
40</t>
  </si>
  <si>
    <t>Преобразователь расхода электромагнитный ПРП-50   Цена:14000*1,082/3,29, шт
СМР: 30296</t>
  </si>
  <si>
    <t>ТЕР16-07-005-01</t>
  </si>
  <si>
    <t>Гидравлическое испытание трубопроводов систем отопления, водопровода и горячего водоснабжения диаметром до 50 мм, 100 м трубопровода
-------------------------
ОЗП=1,15*1,2; ЭМ=1,25*1,2; ЗПМ=1,25*1,2
-------------------------
НР 128%*(0,94*0,9) от ФОТ
СП 83%*0,85 от ФОТ
СМР: 3095</t>
  </si>
  <si>
    <t>85,38
----
5,5</t>
  </si>
  <si>
    <t>85
----
6</t>
  </si>
  <si>
    <t>12,11
---
3,05</t>
  </si>
  <si>
    <t>1034
----
17</t>
  </si>
  <si>
    <t>ТЕР16-07-005-02</t>
  </si>
  <si>
    <t>Гидравлическое испытание трубопроводов систем отопления, водопровода и горячего водоснабжения диаметром до 100 мм, 100 м трубопровода
-------------------------
ОЗП=1,15*1,2; ЭМ=1,25*1,2; ЗПМ=1,25*1,2
-------------------------
НР 128%*(0,94*0,9) от ФОТ
СП 83%*0,85 от ФОТ
СМР: 562</t>
  </si>
  <si>
    <t>85,38
----
15,58</t>
  </si>
  <si>
    <t>15
----
4</t>
  </si>
  <si>
    <t>12,11
---
3,25</t>
  </si>
  <si>
    <t>186
----
9</t>
  </si>
  <si>
    <t>25428
140659</t>
  </si>
  <si>
    <t>5070
56</t>
  </si>
  <si>
    <t>205,75
0,3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</si>
  <si>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</si>
  <si>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</si>
  <si>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</si>
  <si>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    Оборудование</t>
  </si>
  <si>
    <t xml:space="preserve">  Итого по разделу 2 Монтажные работы</t>
  </si>
  <si>
    <t>Итого прямые затраты по смете в текущих ценах</t>
  </si>
  <si>
    <t>31103
141025</t>
  </si>
  <si>
    <t>5162
80</t>
  </si>
  <si>
    <t>258,88
0,45</t>
  </si>
  <si>
    <t>Итоги по смете:</t>
  </si>
  <si>
    <t>245,3
0,45</t>
  </si>
  <si>
    <t xml:space="preserve">  Строительный контроль 1%</t>
  </si>
  <si>
    <t xml:space="preserve">  Непредвиденные затраты 2%</t>
  </si>
  <si>
    <t xml:space="preserve">  Итого с непредвиденными</t>
  </si>
  <si>
    <t xml:space="preserve">  НДС 18%</t>
  </si>
  <si>
    <t xml:space="preserve">  ВСЕГО по смете</t>
  </si>
  <si>
    <t>капитальный ремонт системы горячего водоснабжения жилого дома</t>
  </si>
  <si>
    <t>1 кв.2012</t>
  </si>
  <si>
    <t>Капитальный ремонт многоквартирного жилого дома по Московскому проспекту 133-133А  в г. Калининграде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</si>
</sst>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[$-FC19]dd\ mmmm\ yyyy\ \г\.;@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12"/>
      <name val="Times New Roman"/>
      <family val="1"/>
    </font>
    <font>
      <b/>
      <sz val="8"/>
      <color indexed="81"/>
      <name val="Tahoma"/>
      <family val="2"/>
      <charset val="204"/>
    </font>
    <font>
      <sz val="11"/>
      <name val="Times New Roman"/>
      <family val="1"/>
    </font>
    <font>
      <sz val="8"/>
      <color indexed="81"/>
      <name val="Tahoma"/>
      <family val="2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u/>
      <sz val="12"/>
      <name val="Times New Roman"/>
      <family val="1"/>
      <charset val="204"/>
    </font>
    <font>
      <b/>
      <i/>
      <sz val="10"/>
      <color indexed="81"/>
      <name val="Tahoma"/>
      <family val="2"/>
      <charset val="204"/>
    </font>
    <font>
      <b/>
      <i/>
      <sz val="11"/>
      <name val="Arial Cyr"/>
      <charset val="204"/>
    </font>
    <font>
      <b/>
      <i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sz val="9"/>
      <color indexed="81"/>
      <name val="Tahoma"/>
      <family val="2"/>
      <charset val="204"/>
    </font>
    <font>
      <sz val="10"/>
      <name val="Arial Cyr"/>
      <charset val="204"/>
    </font>
    <font>
      <b/>
      <sz val="9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 applyBorder="0" applyProtection="0"/>
    <xf numFmtId="0" fontId="4" fillId="0" borderId="1" applyProtection="0">
      <alignment horizontal="center"/>
    </xf>
    <xf numFmtId="0" fontId="4" fillId="0" borderId="1" applyProtection="0">
      <alignment horizontal="center"/>
    </xf>
    <xf numFmtId="0" fontId="4" fillId="0" borderId="0" applyProtection="0">
      <alignment horizontal="right" vertical="top" wrapText="1"/>
    </xf>
    <xf numFmtId="0" fontId="1" fillId="0" borderId="0" applyProtection="0"/>
    <xf numFmtId="0" fontId="1" fillId="0" borderId="0"/>
    <xf numFmtId="0" fontId="4" fillId="0" borderId="1" applyFill="0" applyProtection="0">
      <alignment horizontal="center"/>
    </xf>
    <xf numFmtId="0" fontId="1" fillId="0" borderId="0" applyProtection="0"/>
    <xf numFmtId="0" fontId="4" fillId="0" borderId="1" applyProtection="0">
      <alignment horizontal="center"/>
    </xf>
    <xf numFmtId="0" fontId="4" fillId="0" borderId="1" applyProtection="0">
      <alignment horizontal="center"/>
    </xf>
    <xf numFmtId="0" fontId="4" fillId="0" borderId="0" applyProtection="0">
      <alignment horizontal="left" vertical="top"/>
    </xf>
    <xf numFmtId="0" fontId="4" fillId="0" borderId="0" applyBorder="0" applyProtection="0">
      <alignment horizontal="left" vertical="top"/>
    </xf>
    <xf numFmtId="0" fontId="25" fillId="0" borderId="0" applyProtection="0"/>
    <xf numFmtId="0" fontId="25" fillId="0" borderId="0"/>
  </cellStyleXfs>
  <cellXfs count="107">
    <xf numFmtId="0" fontId="0" fillId="0" borderId="0" xfId="0"/>
    <xf numFmtId="0" fontId="7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0" fillId="0" borderId="0" xfId="0" applyBorder="1"/>
    <xf numFmtId="0" fontId="6" fillId="0" borderId="1" xfId="7" applyFont="1" applyBorder="1" applyAlignment="1">
      <alignment horizontal="center" vertical="center" wrapText="1"/>
    </xf>
    <xf numFmtId="0" fontId="4" fillId="0" borderId="0" xfId="3" applyAlignment="1">
      <alignment horizontal="right" vertical="top"/>
    </xf>
    <xf numFmtId="0" fontId="11" fillId="0" borderId="0" xfId="0" applyFont="1" applyAlignment="1">
      <alignment vertical="center" wrapText="1"/>
    </xf>
    <xf numFmtId="0" fontId="13" fillId="0" borderId="0" xfId="9" applyFont="1" applyBorder="1" applyAlignment="1">
      <alignment wrapText="1"/>
    </xf>
    <xf numFmtId="0" fontId="7" fillId="0" borderId="0" xfId="0" applyFont="1" applyBorder="1"/>
    <xf numFmtId="0" fontId="7" fillId="0" borderId="0" xfId="0" applyFont="1" applyBorder="1" applyAlignment="1">
      <alignment horizontal="right" vertical="top"/>
    </xf>
    <xf numFmtId="0" fontId="15" fillId="0" borderId="0" xfId="0" applyFont="1" applyBorder="1"/>
    <xf numFmtId="0" fontId="16" fillId="0" borderId="0" xfId="3" applyFont="1">
      <alignment horizontal="right" vertical="top" wrapText="1"/>
    </xf>
    <xf numFmtId="0" fontId="16" fillId="0" borderId="0" xfId="3" applyFont="1" applyBorder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Border="1" applyAlignment="1"/>
    <xf numFmtId="0" fontId="18" fillId="0" borderId="0" xfId="10" applyFont="1">
      <alignment horizontal="left" vertical="top"/>
    </xf>
    <xf numFmtId="0" fontId="18" fillId="0" borderId="0" xfId="0" applyFont="1"/>
    <xf numFmtId="0" fontId="18" fillId="0" borderId="0" xfId="11" applyFont="1">
      <alignment horizontal="left" vertical="top"/>
    </xf>
    <xf numFmtId="0" fontId="18" fillId="0" borderId="0" xfId="0" applyFont="1" applyBorder="1"/>
    <xf numFmtId="0" fontId="17" fillId="0" borderId="0" xfId="9" quotePrefix="1" applyFont="1" applyBorder="1" applyAlignment="1">
      <alignment horizontal="center" vertical="center"/>
    </xf>
    <xf numFmtId="0" fontId="5" fillId="0" borderId="0" xfId="0" applyFont="1" applyAlignment="1"/>
    <xf numFmtId="164" fontId="5" fillId="0" borderId="0" xfId="0" applyNumberFormat="1" applyFont="1" applyAlignment="1"/>
    <xf numFmtId="0" fontId="2" fillId="0" borderId="0" xfId="0" applyFont="1" applyAlignment="1">
      <alignment horizontal="center"/>
    </xf>
    <xf numFmtId="0" fontId="1" fillId="0" borderId="0" xfId="0" quotePrefix="1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0" xfId="9" applyFont="1" applyBorder="1" applyAlignment="1">
      <alignment wrapText="1"/>
    </xf>
    <xf numFmtId="0" fontId="3" fillId="0" borderId="0" xfId="9" applyFont="1" applyBorder="1" applyAlignment="1">
      <alignment horizontal="left"/>
    </xf>
    <xf numFmtId="0" fontId="6" fillId="0" borderId="1" xfId="7" quotePrefix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3" applyFont="1" applyBorder="1">
      <alignment horizontal="right" vertical="top" wrapText="1"/>
    </xf>
    <xf numFmtId="3" fontId="16" fillId="0" borderId="0" xfId="3" applyNumberFormat="1" applyFont="1" applyBorder="1" applyAlignment="1">
      <alignment horizontal="center" vertical="top" wrapText="1"/>
    </xf>
    <xf numFmtId="3" fontId="16" fillId="0" borderId="1" xfId="3" applyNumberFormat="1" applyFont="1" applyBorder="1" applyAlignment="1">
      <alignment horizontal="center" vertical="top" wrapText="1"/>
    </xf>
    <xf numFmtId="0" fontId="16" fillId="0" borderId="0" xfId="9" applyNumberFormat="1" applyFont="1" applyBorder="1" applyAlignment="1">
      <alignment horizontal="left"/>
    </xf>
    <xf numFmtId="0" fontId="21" fillId="0" borderId="0" xfId="9" applyNumberFormat="1" applyFont="1" applyBorder="1" applyAlignment="1">
      <alignment horizontal="left"/>
    </xf>
    <xf numFmtId="0" fontId="17" fillId="0" borderId="0" xfId="9" quotePrefix="1" applyNumberFormat="1" applyFont="1" applyBorder="1" applyAlignment="1">
      <alignment horizontal="center" vertical="center"/>
    </xf>
    <xf numFmtId="0" fontId="19" fillId="0" borderId="0" xfId="9" applyNumberFormat="1" applyFont="1" applyBorder="1" applyAlignment="1">
      <alignment horizontal="center"/>
    </xf>
    <xf numFmtId="0" fontId="18" fillId="0" borderId="0" xfId="10" applyNumberFormat="1" applyFont="1" applyAlignment="1">
      <alignment horizontal="left" vertical="top"/>
    </xf>
    <xf numFmtId="0" fontId="0" fillId="0" borderId="0" xfId="0" applyFill="1" applyBorder="1" applyAlignment="1">
      <alignment vertical="top" wrapText="1"/>
    </xf>
    <xf numFmtId="0" fontId="2" fillId="0" borderId="0" xfId="0" applyFont="1" applyAlignment="1">
      <alignment horizontal="left"/>
    </xf>
    <xf numFmtId="0" fontId="1" fillId="0" borderId="0" xfId="0" quotePrefix="1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quotePrefix="1" applyFont="1" applyBorder="1" applyAlignment="1"/>
    <xf numFmtId="0" fontId="16" fillId="0" borderId="0" xfId="9" applyNumberFormat="1" applyFont="1" applyBorder="1" applyAlignment="1">
      <alignment vertical="top"/>
    </xf>
    <xf numFmtId="0" fontId="5" fillId="0" borderId="0" xfId="0" quotePrefix="1" applyFont="1" applyAlignment="1">
      <alignment horizontal="right" indent="1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right" vertical="top" wrapText="1" indent="1"/>
    </xf>
    <xf numFmtId="3" fontId="15" fillId="0" borderId="1" xfId="0" applyNumberFormat="1" applyFont="1" applyBorder="1" applyAlignment="1">
      <alignment horizontal="right" vertical="top" wrapText="1" indent="1"/>
    </xf>
    <xf numFmtId="0" fontId="6" fillId="0" borderId="0" xfId="6" applyFont="1" applyBorder="1" applyAlignment="1">
      <alignment horizontal="center"/>
    </xf>
    <xf numFmtId="0" fontId="16" fillId="0" borderId="1" xfId="3" applyFont="1" applyBorder="1" applyAlignment="1">
      <alignment horizontal="right" vertical="center" wrapText="1" indent="1"/>
    </xf>
    <xf numFmtId="0" fontId="4" fillId="0" borderId="10" xfId="6" applyNumberFormat="1" applyFont="1" applyBorder="1" applyAlignment="1">
      <alignment horizontal="center" vertical="top" wrapText="1"/>
    </xf>
    <xf numFmtId="0" fontId="4" fillId="0" borderId="10" xfId="6" applyNumberFormat="1" applyFont="1" applyBorder="1" applyAlignment="1">
      <alignment horizontal="center"/>
    </xf>
    <xf numFmtId="3" fontId="4" fillId="0" borderId="4" xfId="6" applyNumberFormat="1" applyFont="1" applyBorder="1" applyAlignment="1">
      <alignment horizontal="right" vertical="top" wrapText="1"/>
    </xf>
    <xf numFmtId="3" fontId="4" fillId="0" borderId="6" xfId="6" applyNumberFormat="1" applyFont="1" applyBorder="1" applyAlignment="1">
      <alignment horizontal="center" vertical="top" wrapText="1"/>
    </xf>
    <xf numFmtId="0" fontId="15" fillId="0" borderId="10" xfId="6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right" vertical="top" wrapText="1" indent="1"/>
    </xf>
    <xf numFmtId="4" fontId="15" fillId="0" borderId="8" xfId="0" applyNumberFormat="1" applyFont="1" applyBorder="1" applyAlignment="1">
      <alignment horizontal="center" vertical="top" wrapText="1"/>
    </xf>
    <xf numFmtId="3" fontId="15" fillId="0" borderId="8" xfId="0" applyNumberFormat="1" applyFont="1" applyBorder="1" applyAlignment="1">
      <alignment horizontal="right" vertical="top" wrapText="1" indent="1"/>
    </xf>
    <xf numFmtId="0" fontId="15" fillId="0" borderId="9" xfId="0" applyFont="1" applyBorder="1" applyAlignment="1">
      <alignment horizontal="right" vertical="top" wrapText="1" indent="1"/>
    </xf>
    <xf numFmtId="4" fontId="15" fillId="0" borderId="1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right" vertical="top" wrapText="1" indent="1"/>
    </xf>
    <xf numFmtId="4" fontId="15" fillId="0" borderId="10" xfId="0" applyNumberFormat="1" applyFont="1" applyBorder="1" applyAlignment="1">
      <alignment horizontal="center" vertical="top" wrapText="1"/>
    </xf>
    <xf numFmtId="3" fontId="15" fillId="0" borderId="10" xfId="0" applyNumberFormat="1" applyFont="1" applyBorder="1" applyAlignment="1">
      <alignment horizontal="right" vertical="top" wrapText="1" indent="1"/>
    </xf>
    <xf numFmtId="0" fontId="25" fillId="0" borderId="0" xfId="0" applyFont="1"/>
    <xf numFmtId="0" fontId="25" fillId="0" borderId="0" xfId="9" applyFont="1" applyBorder="1" applyAlignment="1">
      <alignment wrapText="1"/>
    </xf>
    <xf numFmtId="0" fontId="21" fillId="0" borderId="0" xfId="9" applyNumberFormat="1" applyFont="1" applyBorder="1" applyAlignment="1">
      <alignment horizontal="left"/>
    </xf>
    <xf numFmtId="0" fontId="16" fillId="0" borderId="1" xfId="3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8" fillId="0" borderId="1" xfId="3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26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3" fontId="22" fillId="0" borderId="0" xfId="9" applyNumberFormat="1" applyFont="1" applyBorder="1" applyAlignment="1">
      <alignment horizontal="center"/>
    </xf>
    <xf numFmtId="165" fontId="22" fillId="0" borderId="0" xfId="9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4" xfId="7" quotePrefix="1" applyFont="1" applyBorder="1" applyAlignment="1">
      <alignment horizontal="center" vertical="center" wrapText="1"/>
    </xf>
    <xf numFmtId="0" fontId="6" fillId="0" borderId="5" xfId="7" quotePrefix="1" applyFont="1" applyBorder="1" applyAlignment="1">
      <alignment horizontal="center" vertical="center" wrapText="1"/>
    </xf>
    <xf numFmtId="0" fontId="6" fillId="0" borderId="6" xfId="7" quotePrefix="1" applyFont="1" applyBorder="1" applyAlignment="1">
      <alignment horizontal="center" vertical="center" wrapText="1"/>
    </xf>
    <xf numFmtId="0" fontId="6" fillId="0" borderId="7" xfId="7" quotePrefix="1" applyFont="1" applyBorder="1" applyAlignment="1">
      <alignment horizontal="center" vertical="center" wrapText="1"/>
    </xf>
    <xf numFmtId="0" fontId="6" fillId="0" borderId="8" xfId="7" quotePrefix="1" applyFont="1" applyBorder="1" applyAlignment="1">
      <alignment horizontal="center" vertical="center" wrapText="1"/>
    </xf>
    <xf numFmtId="0" fontId="6" fillId="0" borderId="9" xfId="7" quotePrefix="1" applyFont="1" applyBorder="1" applyAlignment="1">
      <alignment horizontal="center" vertical="center" wrapText="1"/>
    </xf>
    <xf numFmtId="0" fontId="15" fillId="0" borderId="2" xfId="0" quotePrefix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 wrapText="1"/>
    </xf>
  </cellXfs>
  <cellStyles count="14">
    <cellStyle name="Акт" xfId="1"/>
    <cellStyle name="ВедРесурсов" xfId="2"/>
    <cellStyle name="Итоги" xfId="3"/>
    <cellStyle name="ИтогоБазЦ" xfId="4"/>
    <cellStyle name="ИтогоБазЦ 2" xfId="12"/>
    <cellStyle name="ИтогоБИМ" xfId="5"/>
    <cellStyle name="ИтогоБИМ 2" xfId="13"/>
    <cellStyle name="ЛокСмета" xfId="6"/>
    <cellStyle name="Обычный" xfId="0" builtinId="0"/>
    <cellStyle name="Обычный_Мои данные" xfId="7"/>
    <cellStyle name="РесСмета" xfId="8"/>
    <cellStyle name="Титул" xfId="9"/>
    <cellStyle name="Хвост" xfId="10"/>
    <cellStyle name="Хвост_Переменные и константы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9"/>
  <sheetViews>
    <sheetView tabSelected="1" zoomScale="76" zoomScaleNormal="100" zoomScaleSheetLayoutView="100" workbookViewId="0">
      <selection activeCell="C10" sqref="C10"/>
    </sheetView>
  </sheetViews>
  <sheetFormatPr defaultRowHeight="12.75" x14ac:dyDescent="0.2"/>
  <cols>
    <col min="1" max="1" width="3.85546875" customWidth="1"/>
    <col min="2" max="2" width="11.140625" customWidth="1"/>
    <col min="3" max="3" width="36.140625" customWidth="1"/>
    <col min="4" max="4" width="9" customWidth="1"/>
    <col min="5" max="10" width="10.42578125" customWidth="1"/>
    <col min="11" max="12" width="6.28515625" customWidth="1"/>
    <col min="13" max="15" width="10.42578125" customWidth="1"/>
    <col min="16" max="17" width="9.7109375" style="7" customWidth="1"/>
    <col min="18" max="16384" width="9.140625" style="7"/>
  </cols>
  <sheetData>
    <row r="1" spans="1:17" x14ac:dyDescent="0.2">
      <c r="B1" s="46" t="s">
        <v>9</v>
      </c>
      <c r="E1" s="27"/>
      <c r="I1" s="48"/>
      <c r="L1" s="18"/>
      <c r="M1" s="46" t="s">
        <v>10</v>
      </c>
    </row>
    <row r="2" spans="1:17" x14ac:dyDescent="0.2">
      <c r="B2" s="40"/>
      <c r="I2" s="18"/>
      <c r="L2" s="18"/>
      <c r="M2" s="50"/>
    </row>
    <row r="3" spans="1:17" x14ac:dyDescent="0.2">
      <c r="I3" s="18"/>
      <c r="L3" s="18"/>
      <c r="M3" s="18"/>
    </row>
    <row r="4" spans="1:17" x14ac:dyDescent="0.2">
      <c r="E4" s="19"/>
      <c r="I4" s="18"/>
      <c r="L4" s="18"/>
      <c r="M4" s="18"/>
    </row>
    <row r="5" spans="1:17" x14ac:dyDescent="0.2">
      <c r="B5" s="47" t="s">
        <v>11</v>
      </c>
      <c r="E5" s="7"/>
      <c r="I5" s="48"/>
      <c r="L5" s="48"/>
      <c r="M5" s="47" t="s">
        <v>11</v>
      </c>
    </row>
    <row r="6" spans="1:17" x14ac:dyDescent="0.2">
      <c r="E6" s="28"/>
      <c r="L6" s="49"/>
    </row>
    <row r="7" spans="1:17" x14ac:dyDescent="0.2">
      <c r="D7" s="17"/>
      <c r="O7" s="18"/>
    </row>
    <row r="8" spans="1:17" x14ac:dyDescent="0.2">
      <c r="D8" s="17"/>
      <c r="O8" s="18"/>
    </row>
    <row r="9" spans="1:17" s="30" customFormat="1" ht="14.25" x14ac:dyDescent="0.2">
      <c r="B9" s="30" t="s">
        <v>17</v>
      </c>
      <c r="C9" s="41"/>
      <c r="D9" s="29"/>
      <c r="E9" s="29"/>
      <c r="F9" s="29"/>
      <c r="G9" s="29"/>
      <c r="H9" s="29"/>
      <c r="I9" s="29"/>
      <c r="J9" s="29"/>
      <c r="K9" s="29"/>
      <c r="L9" s="29"/>
      <c r="M9" s="29"/>
      <c r="N9" s="31"/>
    </row>
    <row r="10" spans="1:17" s="30" customFormat="1" ht="14.25" x14ac:dyDescent="0.2">
      <c r="B10" s="30" t="s">
        <v>16</v>
      </c>
      <c r="C10" s="78" t="s">
        <v>293</v>
      </c>
      <c r="D10" s="76"/>
      <c r="E10" s="77"/>
      <c r="F10" s="77"/>
      <c r="G10" s="77"/>
      <c r="H10" s="77"/>
      <c r="I10" s="76"/>
      <c r="J10" s="76"/>
      <c r="K10" s="32"/>
      <c r="L10" s="32"/>
      <c r="M10" s="32"/>
      <c r="N10" s="32"/>
      <c r="O10" s="32"/>
    </row>
    <row r="11" spans="1:17" s="30" customFormat="1" ht="14.25" x14ac:dyDescent="0.2">
      <c r="B11" s="30" t="s">
        <v>12</v>
      </c>
      <c r="C11" s="41"/>
      <c r="D11" s="29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7" s="30" customFormat="1" ht="6.75" customHeight="1" x14ac:dyDescent="0.2">
      <c r="C12" s="33"/>
      <c r="D12" s="29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7" ht="23.25" customHeight="1" x14ac:dyDescent="0.2">
      <c r="C13" s="10"/>
      <c r="F13" s="24"/>
      <c r="H13" s="42" t="s">
        <v>15</v>
      </c>
      <c r="M13" s="10"/>
      <c r="N13" s="10"/>
      <c r="O13" s="10"/>
    </row>
    <row r="14" spans="1:17" ht="15.75" x14ac:dyDescent="0.25">
      <c r="A14" s="2"/>
      <c r="B14" s="2"/>
      <c r="C14" s="25"/>
      <c r="F14" s="25"/>
      <c r="H14" s="43" t="s">
        <v>291</v>
      </c>
      <c r="K14" s="25"/>
      <c r="L14" s="25"/>
      <c r="M14" s="25"/>
      <c r="N14" s="25"/>
      <c r="O14" s="11"/>
    </row>
    <row r="15" spans="1:17" ht="6" customHeight="1" x14ac:dyDescent="0.2">
      <c r="A15" s="5"/>
      <c r="B15" s="5"/>
      <c r="C15" s="3"/>
      <c r="D15" s="12"/>
      <c r="E15" s="13"/>
      <c r="F15" s="13"/>
      <c r="G15" s="13"/>
      <c r="H15" s="13"/>
      <c r="L15" s="13"/>
      <c r="M15" s="13"/>
      <c r="N15" s="13"/>
      <c r="O15" s="13"/>
    </row>
    <row r="16" spans="1:17" ht="15.75" x14ac:dyDescent="0.25">
      <c r="A16" s="2"/>
      <c r="I16" s="9"/>
      <c r="N16" s="51" t="s">
        <v>4</v>
      </c>
      <c r="O16" s="88">
        <v>327644</v>
      </c>
      <c r="P16" s="88"/>
      <c r="Q16" s="6" t="s">
        <v>8</v>
      </c>
    </row>
    <row r="17" spans="1:22" ht="15.75" x14ac:dyDescent="0.25">
      <c r="A17" s="2"/>
      <c r="N17" s="51" t="s">
        <v>13</v>
      </c>
      <c r="O17" s="89" t="s">
        <v>292</v>
      </c>
      <c r="P17" s="89"/>
      <c r="Q17" s="26" t="s">
        <v>14</v>
      </c>
    </row>
    <row r="18" spans="1:22" ht="6" customHeight="1" x14ac:dyDescent="0.2">
      <c r="A18" s="2"/>
      <c r="B18" s="2"/>
      <c r="C18" s="3"/>
      <c r="D18" s="4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2" s="14" customFormat="1" ht="23.25" customHeight="1" x14ac:dyDescent="0.2">
      <c r="A19" s="93" t="s">
        <v>0</v>
      </c>
      <c r="B19" s="93" t="s">
        <v>30</v>
      </c>
      <c r="C19" s="96" t="s">
        <v>21</v>
      </c>
      <c r="D19" s="93" t="s">
        <v>1</v>
      </c>
      <c r="E19" s="99" t="s">
        <v>26</v>
      </c>
      <c r="F19" s="100"/>
      <c r="G19" s="101"/>
      <c r="H19" s="99" t="s">
        <v>25</v>
      </c>
      <c r="I19" s="100"/>
      <c r="J19" s="101"/>
      <c r="K19" s="93" t="s">
        <v>18</v>
      </c>
      <c r="L19" s="93"/>
      <c r="M19" s="99" t="s">
        <v>27</v>
      </c>
      <c r="N19" s="100"/>
      <c r="O19" s="101"/>
      <c r="P19" s="97" t="s">
        <v>28</v>
      </c>
      <c r="Q19" s="98"/>
    </row>
    <row r="20" spans="1:22" s="14" customFormat="1" ht="21" customHeight="1" x14ac:dyDescent="0.2">
      <c r="A20" s="93"/>
      <c r="B20" s="96"/>
      <c r="C20" s="96"/>
      <c r="D20" s="93"/>
      <c r="E20" s="102"/>
      <c r="F20" s="103"/>
      <c r="G20" s="104"/>
      <c r="H20" s="102"/>
      <c r="I20" s="103"/>
      <c r="J20" s="104"/>
      <c r="K20" s="93"/>
      <c r="L20" s="93"/>
      <c r="M20" s="102"/>
      <c r="N20" s="103"/>
      <c r="O20" s="104"/>
      <c r="P20" s="105" t="s">
        <v>29</v>
      </c>
      <c r="Q20" s="106"/>
    </row>
    <row r="21" spans="1:22" s="14" customFormat="1" ht="12" customHeight="1" x14ac:dyDescent="0.2">
      <c r="A21" s="95"/>
      <c r="B21" s="93"/>
      <c r="C21" s="93"/>
      <c r="D21" s="95"/>
      <c r="E21" s="94" t="s">
        <v>2</v>
      </c>
      <c r="F21" s="8" t="s">
        <v>6</v>
      </c>
      <c r="G21" s="34" t="s">
        <v>19</v>
      </c>
      <c r="H21" s="94" t="s">
        <v>2</v>
      </c>
      <c r="I21" s="8" t="s">
        <v>6</v>
      </c>
      <c r="J21" s="34" t="s">
        <v>19</v>
      </c>
      <c r="K21" s="93"/>
      <c r="L21" s="93"/>
      <c r="M21" s="94" t="s">
        <v>2</v>
      </c>
      <c r="N21" s="8" t="s">
        <v>6</v>
      </c>
      <c r="O21" s="34" t="s">
        <v>19</v>
      </c>
      <c r="P21" s="97" t="s">
        <v>24</v>
      </c>
      <c r="Q21" s="98"/>
    </row>
    <row r="22" spans="1:22" s="14" customFormat="1" ht="12" x14ac:dyDescent="0.2">
      <c r="A22" s="95"/>
      <c r="B22" s="93"/>
      <c r="C22" s="93"/>
      <c r="D22" s="95"/>
      <c r="E22" s="94"/>
      <c r="F22" s="8" t="s">
        <v>20</v>
      </c>
      <c r="G22" s="8" t="s">
        <v>5</v>
      </c>
      <c r="H22" s="94"/>
      <c r="I22" s="8" t="s">
        <v>20</v>
      </c>
      <c r="J22" s="8" t="s">
        <v>5</v>
      </c>
      <c r="K22" s="93"/>
      <c r="L22" s="93"/>
      <c r="M22" s="94"/>
      <c r="N22" s="8" t="s">
        <v>20</v>
      </c>
      <c r="O22" s="8" t="s">
        <v>5</v>
      </c>
      <c r="P22" s="52" t="s">
        <v>22</v>
      </c>
      <c r="Q22" s="35" t="s">
        <v>23</v>
      </c>
    </row>
    <row r="23" spans="1:22" s="56" customFormat="1" x14ac:dyDescent="0.2">
      <c r="A23" s="58">
        <v>1</v>
      </c>
      <c r="B23" s="58">
        <v>2</v>
      </c>
      <c r="C23" s="59">
        <v>3</v>
      </c>
      <c r="D23" s="58">
        <v>4</v>
      </c>
      <c r="E23" s="58">
        <v>5</v>
      </c>
      <c r="F23" s="58">
        <v>6</v>
      </c>
      <c r="G23" s="58">
        <v>7</v>
      </c>
      <c r="H23" s="58">
        <v>8</v>
      </c>
      <c r="I23" s="58">
        <v>9</v>
      </c>
      <c r="J23" s="58">
        <v>10</v>
      </c>
      <c r="K23" s="60">
        <v>11</v>
      </c>
      <c r="L23" s="61"/>
      <c r="M23" s="58">
        <v>12</v>
      </c>
      <c r="N23" s="58">
        <v>13</v>
      </c>
      <c r="O23" s="58">
        <v>14</v>
      </c>
      <c r="P23" s="62">
        <v>15</v>
      </c>
      <c r="Q23" s="62">
        <v>16</v>
      </c>
    </row>
    <row r="24" spans="1:22" s="14" customFormat="1" ht="21" customHeight="1" x14ac:dyDescent="0.2">
      <c r="A24" s="87" t="s">
        <v>32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</row>
    <row r="25" spans="1:22" customFormat="1" ht="84" x14ac:dyDescent="0.2">
      <c r="A25" s="53">
        <v>1</v>
      </c>
      <c r="B25" s="53" t="s">
        <v>33</v>
      </c>
      <c r="C25" s="36" t="s">
        <v>34</v>
      </c>
      <c r="D25" s="54">
        <v>0.71</v>
      </c>
      <c r="E25" s="54">
        <v>391.23</v>
      </c>
      <c r="F25" s="54" t="s">
        <v>35</v>
      </c>
      <c r="G25" s="54" t="s">
        <v>36</v>
      </c>
      <c r="H25" s="54">
        <v>278</v>
      </c>
      <c r="I25" s="54" t="s">
        <v>37</v>
      </c>
      <c r="J25" s="54" t="s">
        <v>38</v>
      </c>
      <c r="K25" s="70" t="s">
        <v>39</v>
      </c>
      <c r="L25" s="70" t="s">
        <v>40</v>
      </c>
      <c r="M25" s="55">
        <v>2823</v>
      </c>
      <c r="N25" s="55" t="s">
        <v>41</v>
      </c>
      <c r="O25" s="55" t="s">
        <v>42</v>
      </c>
      <c r="P25" s="54" t="s">
        <v>43</v>
      </c>
      <c r="Q25" s="54" t="s">
        <v>44</v>
      </c>
      <c r="R25" s="14"/>
      <c r="S25" s="14"/>
      <c r="T25" s="14"/>
      <c r="U25" s="14"/>
      <c r="V25" s="14"/>
    </row>
    <row r="26" spans="1:22" customFormat="1" ht="84" x14ac:dyDescent="0.2">
      <c r="A26" s="53">
        <v>2</v>
      </c>
      <c r="B26" s="53" t="s">
        <v>45</v>
      </c>
      <c r="C26" s="36" t="s">
        <v>46</v>
      </c>
      <c r="D26" s="54">
        <v>0.44</v>
      </c>
      <c r="E26" s="54">
        <v>673.19</v>
      </c>
      <c r="F26" s="54" t="s">
        <v>47</v>
      </c>
      <c r="G26" s="54" t="s">
        <v>48</v>
      </c>
      <c r="H26" s="54">
        <v>296</v>
      </c>
      <c r="I26" s="54" t="s">
        <v>49</v>
      </c>
      <c r="J26" s="54" t="s">
        <v>38</v>
      </c>
      <c r="K26" s="70" t="s">
        <v>39</v>
      </c>
      <c r="L26" s="70" t="s">
        <v>50</v>
      </c>
      <c r="M26" s="55">
        <v>3009</v>
      </c>
      <c r="N26" s="55" t="s">
        <v>51</v>
      </c>
      <c r="O26" s="55" t="s">
        <v>52</v>
      </c>
      <c r="P26" s="54" t="s">
        <v>53</v>
      </c>
      <c r="Q26" s="54" t="s">
        <v>54</v>
      </c>
      <c r="R26" s="14"/>
      <c r="S26" s="14"/>
      <c r="T26" s="14"/>
      <c r="U26" s="14"/>
      <c r="V26" s="14"/>
    </row>
    <row r="27" spans="1:22" s="15" customFormat="1" ht="84" x14ac:dyDescent="0.2">
      <c r="A27" s="53">
        <v>3</v>
      </c>
      <c r="B27" s="53" t="s">
        <v>55</v>
      </c>
      <c r="C27" s="36" t="s">
        <v>56</v>
      </c>
      <c r="D27" s="54">
        <v>0.03</v>
      </c>
      <c r="E27" s="54">
        <v>844.51</v>
      </c>
      <c r="F27" s="54" t="s">
        <v>57</v>
      </c>
      <c r="G27" s="54" t="s">
        <v>58</v>
      </c>
      <c r="H27" s="54">
        <v>25</v>
      </c>
      <c r="I27" s="54" t="s">
        <v>59</v>
      </c>
      <c r="J27" s="54">
        <v>1</v>
      </c>
      <c r="K27" s="70" t="s">
        <v>39</v>
      </c>
      <c r="L27" s="70" t="s">
        <v>60</v>
      </c>
      <c r="M27" s="55">
        <v>261</v>
      </c>
      <c r="N27" s="55" t="s">
        <v>61</v>
      </c>
      <c r="O27" s="55" t="s">
        <v>62</v>
      </c>
      <c r="P27" s="54" t="s">
        <v>63</v>
      </c>
      <c r="Q27" s="54" t="s">
        <v>64</v>
      </c>
      <c r="R27" s="14"/>
      <c r="S27" s="14"/>
      <c r="T27" s="14"/>
      <c r="U27" s="14"/>
      <c r="V27" s="14"/>
    </row>
    <row r="28" spans="1:22" s="15" customFormat="1" ht="72" x14ac:dyDescent="0.2">
      <c r="A28" s="53">
        <v>4</v>
      </c>
      <c r="B28" s="53" t="s">
        <v>65</v>
      </c>
      <c r="C28" s="36" t="s">
        <v>66</v>
      </c>
      <c r="D28" s="54">
        <v>0.31900000000000001</v>
      </c>
      <c r="E28" s="54">
        <v>4.72</v>
      </c>
      <c r="F28" s="54"/>
      <c r="G28" s="54">
        <v>4.72</v>
      </c>
      <c r="H28" s="54">
        <v>2</v>
      </c>
      <c r="I28" s="54"/>
      <c r="J28" s="54">
        <v>2</v>
      </c>
      <c r="K28" s="70"/>
      <c r="L28" s="70">
        <v>5.18</v>
      </c>
      <c r="M28" s="55">
        <v>8</v>
      </c>
      <c r="N28" s="55"/>
      <c r="O28" s="55">
        <v>8</v>
      </c>
      <c r="P28" s="54"/>
      <c r="Q28" s="54"/>
      <c r="R28" s="14"/>
      <c r="S28" s="14"/>
      <c r="T28" s="14"/>
      <c r="U28" s="14"/>
      <c r="V28" s="14"/>
    </row>
    <row r="29" spans="1:22" s="15" customFormat="1" ht="96" x14ac:dyDescent="0.2">
      <c r="A29" s="71">
        <v>5</v>
      </c>
      <c r="B29" s="71" t="s">
        <v>67</v>
      </c>
      <c r="C29" s="72" t="s">
        <v>68</v>
      </c>
      <c r="D29" s="73">
        <v>0.31900000000000001</v>
      </c>
      <c r="E29" s="73">
        <v>19.14</v>
      </c>
      <c r="F29" s="73"/>
      <c r="G29" s="73">
        <v>19.14</v>
      </c>
      <c r="H29" s="73">
        <v>6</v>
      </c>
      <c r="I29" s="73"/>
      <c r="J29" s="73">
        <v>6</v>
      </c>
      <c r="K29" s="74"/>
      <c r="L29" s="74">
        <v>5.18</v>
      </c>
      <c r="M29" s="75">
        <v>32</v>
      </c>
      <c r="N29" s="75"/>
      <c r="O29" s="75">
        <v>32</v>
      </c>
      <c r="P29" s="73"/>
      <c r="Q29" s="73"/>
      <c r="R29" s="14"/>
      <c r="S29" s="14"/>
      <c r="T29" s="14"/>
      <c r="U29" s="14"/>
      <c r="V29" s="14"/>
    </row>
    <row r="30" spans="1:22" s="15" customFormat="1" ht="24" x14ac:dyDescent="0.2">
      <c r="A30" s="84" t="s">
        <v>69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55">
        <v>6133</v>
      </c>
      <c r="N30" s="55" t="s">
        <v>70</v>
      </c>
      <c r="O30" s="55" t="s">
        <v>71</v>
      </c>
      <c r="P30" s="54"/>
      <c r="Q30" s="54" t="s">
        <v>72</v>
      </c>
      <c r="R30" s="14"/>
      <c r="S30" s="14"/>
      <c r="T30" s="14"/>
      <c r="U30" s="14"/>
      <c r="V30" s="14"/>
    </row>
    <row r="31" spans="1:22" s="23" customFormat="1" x14ac:dyDescent="0.2">
      <c r="A31" s="84" t="s">
        <v>73</v>
      </c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55">
        <v>3964</v>
      </c>
      <c r="N31" s="55"/>
      <c r="O31" s="55"/>
      <c r="P31" s="54"/>
      <c r="Q31" s="54"/>
      <c r="R31" s="14"/>
      <c r="S31" s="14"/>
      <c r="T31" s="14"/>
      <c r="U31" s="14"/>
      <c r="V31" s="14"/>
    </row>
    <row r="32" spans="1:22" x14ac:dyDescent="0.2">
      <c r="A32" s="84" t="s">
        <v>74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55">
        <v>2850</v>
      </c>
      <c r="N32" s="55"/>
      <c r="O32" s="55"/>
      <c r="P32" s="54"/>
      <c r="Q32" s="54"/>
      <c r="R32" s="14"/>
      <c r="S32" s="14"/>
      <c r="T32" s="14"/>
      <c r="U32" s="14"/>
      <c r="V32" s="14"/>
    </row>
    <row r="33" spans="1:22" ht="24" x14ac:dyDescent="0.2">
      <c r="A33" s="85" t="s">
        <v>82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75">
        <v>12947</v>
      </c>
      <c r="N33" s="75"/>
      <c r="O33" s="75"/>
      <c r="P33" s="73"/>
      <c r="Q33" s="73" t="s">
        <v>72</v>
      </c>
      <c r="R33" s="14"/>
      <c r="S33" s="14"/>
      <c r="T33" s="14"/>
      <c r="U33" s="14"/>
      <c r="V33" s="14"/>
    </row>
    <row r="34" spans="1:22" ht="21" customHeight="1" x14ac:dyDescent="0.2">
      <c r="A34" s="87" t="s">
        <v>83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14"/>
      <c r="S34" s="14"/>
      <c r="T34" s="14"/>
      <c r="U34" s="14"/>
      <c r="V34" s="14"/>
    </row>
    <row r="35" spans="1:22" ht="120" x14ac:dyDescent="0.2">
      <c r="A35" s="53">
        <v>6</v>
      </c>
      <c r="B35" s="53" t="s">
        <v>84</v>
      </c>
      <c r="C35" s="36" t="s">
        <v>85</v>
      </c>
      <c r="D35" s="54">
        <v>0.02</v>
      </c>
      <c r="E35" s="54">
        <v>4160.8599999999997</v>
      </c>
      <c r="F35" s="54" t="s">
        <v>86</v>
      </c>
      <c r="G35" s="54" t="s">
        <v>87</v>
      </c>
      <c r="H35" s="54">
        <v>83</v>
      </c>
      <c r="I35" s="54" t="s">
        <v>88</v>
      </c>
      <c r="J35" s="54">
        <v>2</v>
      </c>
      <c r="K35" s="70" t="s">
        <v>89</v>
      </c>
      <c r="L35" s="70" t="s">
        <v>90</v>
      </c>
      <c r="M35" s="55">
        <v>417</v>
      </c>
      <c r="N35" s="55" t="s">
        <v>91</v>
      </c>
      <c r="O35" s="55" t="s">
        <v>92</v>
      </c>
      <c r="P35" s="54" t="s">
        <v>93</v>
      </c>
      <c r="Q35" s="54">
        <v>1.02</v>
      </c>
      <c r="R35" s="14"/>
      <c r="S35" s="14"/>
      <c r="T35" s="14"/>
      <c r="U35" s="14"/>
      <c r="V35" s="14"/>
    </row>
    <row r="36" spans="1:22" ht="120" x14ac:dyDescent="0.2">
      <c r="A36" s="53">
        <v>7</v>
      </c>
      <c r="B36" s="53" t="s">
        <v>94</v>
      </c>
      <c r="C36" s="36" t="s">
        <v>95</v>
      </c>
      <c r="D36" s="54">
        <v>0.36499999999999999</v>
      </c>
      <c r="E36" s="54">
        <v>6018.46</v>
      </c>
      <c r="F36" s="54" t="s">
        <v>96</v>
      </c>
      <c r="G36" s="54" t="s">
        <v>87</v>
      </c>
      <c r="H36" s="54">
        <v>2197</v>
      </c>
      <c r="I36" s="54" t="s">
        <v>97</v>
      </c>
      <c r="J36" s="54" t="s">
        <v>98</v>
      </c>
      <c r="K36" s="70" t="s">
        <v>99</v>
      </c>
      <c r="L36" s="70" t="s">
        <v>90</v>
      </c>
      <c r="M36" s="55">
        <v>10015</v>
      </c>
      <c r="N36" s="55" t="s">
        <v>100</v>
      </c>
      <c r="O36" s="55" t="s">
        <v>101</v>
      </c>
      <c r="P36" s="54" t="s">
        <v>93</v>
      </c>
      <c r="Q36" s="54" t="s">
        <v>102</v>
      </c>
      <c r="R36" s="14"/>
      <c r="S36" s="14"/>
      <c r="T36" s="14"/>
      <c r="U36" s="14"/>
      <c r="V36" s="14"/>
    </row>
    <row r="37" spans="1:22" ht="120" x14ac:dyDescent="0.2">
      <c r="A37" s="53">
        <v>8</v>
      </c>
      <c r="B37" s="53" t="s">
        <v>103</v>
      </c>
      <c r="C37" s="36" t="s">
        <v>104</v>
      </c>
      <c r="D37" s="54">
        <v>0.32500000000000001</v>
      </c>
      <c r="E37" s="54">
        <v>9133.0499999999993</v>
      </c>
      <c r="F37" s="54" t="s">
        <v>105</v>
      </c>
      <c r="G37" s="54" t="s">
        <v>87</v>
      </c>
      <c r="H37" s="54">
        <v>2968</v>
      </c>
      <c r="I37" s="54" t="s">
        <v>106</v>
      </c>
      <c r="J37" s="54" t="s">
        <v>107</v>
      </c>
      <c r="K37" s="70" t="s">
        <v>108</v>
      </c>
      <c r="L37" s="70" t="s">
        <v>90</v>
      </c>
      <c r="M37" s="55">
        <v>10383</v>
      </c>
      <c r="N37" s="55" t="s">
        <v>109</v>
      </c>
      <c r="O37" s="55" t="s">
        <v>110</v>
      </c>
      <c r="P37" s="54" t="s">
        <v>93</v>
      </c>
      <c r="Q37" s="54" t="s">
        <v>111</v>
      </c>
      <c r="R37" s="14"/>
      <c r="S37" s="14"/>
      <c r="T37" s="14"/>
      <c r="U37" s="14"/>
      <c r="V37" s="14"/>
    </row>
    <row r="38" spans="1:22" ht="120" x14ac:dyDescent="0.2">
      <c r="A38" s="53">
        <v>9</v>
      </c>
      <c r="B38" s="53" t="s">
        <v>112</v>
      </c>
      <c r="C38" s="36" t="s">
        <v>113</v>
      </c>
      <c r="D38" s="54">
        <v>0.23</v>
      </c>
      <c r="E38" s="54">
        <v>8126.33</v>
      </c>
      <c r="F38" s="54" t="s">
        <v>114</v>
      </c>
      <c r="G38" s="54" t="s">
        <v>87</v>
      </c>
      <c r="H38" s="54">
        <v>1869</v>
      </c>
      <c r="I38" s="54" t="s">
        <v>115</v>
      </c>
      <c r="J38" s="54" t="s">
        <v>116</v>
      </c>
      <c r="K38" s="70" t="s">
        <v>117</v>
      </c>
      <c r="L38" s="70" t="s">
        <v>90</v>
      </c>
      <c r="M38" s="55">
        <v>8481</v>
      </c>
      <c r="N38" s="55" t="s">
        <v>118</v>
      </c>
      <c r="O38" s="55" t="s">
        <v>119</v>
      </c>
      <c r="P38" s="54" t="s">
        <v>93</v>
      </c>
      <c r="Q38" s="54" t="s">
        <v>120</v>
      </c>
      <c r="R38" s="14"/>
      <c r="S38" s="14"/>
      <c r="T38" s="14"/>
      <c r="U38" s="14"/>
      <c r="V38" s="14"/>
    </row>
    <row r="39" spans="1:22" ht="120" x14ac:dyDescent="0.2">
      <c r="A39" s="53">
        <v>10</v>
      </c>
      <c r="B39" s="53" t="s">
        <v>121</v>
      </c>
      <c r="C39" s="36" t="s">
        <v>122</v>
      </c>
      <c r="D39" s="54">
        <v>0.06</v>
      </c>
      <c r="E39" s="54">
        <v>10256.75</v>
      </c>
      <c r="F39" s="54" t="s">
        <v>123</v>
      </c>
      <c r="G39" s="54" t="s">
        <v>124</v>
      </c>
      <c r="H39" s="54">
        <v>615</v>
      </c>
      <c r="I39" s="54" t="s">
        <v>125</v>
      </c>
      <c r="J39" s="54">
        <v>10</v>
      </c>
      <c r="K39" s="70" t="s">
        <v>126</v>
      </c>
      <c r="L39" s="70" t="s">
        <v>127</v>
      </c>
      <c r="M39" s="55">
        <v>2445</v>
      </c>
      <c r="N39" s="55" t="s">
        <v>128</v>
      </c>
      <c r="O39" s="55" t="s">
        <v>129</v>
      </c>
      <c r="P39" s="54" t="s">
        <v>130</v>
      </c>
      <c r="Q39" s="54" t="s">
        <v>131</v>
      </c>
      <c r="R39" s="14"/>
      <c r="S39" s="14"/>
      <c r="T39" s="14"/>
      <c r="U39" s="14"/>
      <c r="V39" s="14"/>
    </row>
    <row r="40" spans="1:22" ht="120" x14ac:dyDescent="0.2">
      <c r="A40" s="53">
        <v>11</v>
      </c>
      <c r="B40" s="53" t="s">
        <v>132</v>
      </c>
      <c r="C40" s="36" t="s">
        <v>133</v>
      </c>
      <c r="D40" s="54">
        <v>0.15</v>
      </c>
      <c r="E40" s="54">
        <v>14715.76</v>
      </c>
      <c r="F40" s="54" t="s">
        <v>134</v>
      </c>
      <c r="G40" s="54" t="s">
        <v>135</v>
      </c>
      <c r="H40" s="54">
        <v>2207</v>
      </c>
      <c r="I40" s="54" t="s">
        <v>136</v>
      </c>
      <c r="J40" s="54" t="s">
        <v>98</v>
      </c>
      <c r="K40" s="70" t="s">
        <v>137</v>
      </c>
      <c r="L40" s="70" t="s">
        <v>138</v>
      </c>
      <c r="M40" s="55">
        <v>8244</v>
      </c>
      <c r="N40" s="55" t="s">
        <v>139</v>
      </c>
      <c r="O40" s="55" t="s">
        <v>140</v>
      </c>
      <c r="P40" s="54" t="s">
        <v>141</v>
      </c>
      <c r="Q40" s="54" t="s">
        <v>142</v>
      </c>
      <c r="R40" s="14"/>
      <c r="S40" s="14"/>
      <c r="T40" s="14"/>
      <c r="U40" s="14"/>
      <c r="V40" s="14"/>
    </row>
    <row r="41" spans="1:22" ht="120" x14ac:dyDescent="0.2">
      <c r="A41" s="53">
        <v>12</v>
      </c>
      <c r="B41" s="53" t="s">
        <v>143</v>
      </c>
      <c r="C41" s="36" t="s">
        <v>144</v>
      </c>
      <c r="D41" s="54">
        <v>0.03</v>
      </c>
      <c r="E41" s="54">
        <v>17207.41</v>
      </c>
      <c r="F41" s="54" t="s">
        <v>145</v>
      </c>
      <c r="G41" s="54" t="s">
        <v>135</v>
      </c>
      <c r="H41" s="54">
        <v>516</v>
      </c>
      <c r="I41" s="54" t="s">
        <v>146</v>
      </c>
      <c r="J41" s="54">
        <v>7</v>
      </c>
      <c r="K41" s="70" t="s">
        <v>147</v>
      </c>
      <c r="L41" s="70" t="s">
        <v>138</v>
      </c>
      <c r="M41" s="55">
        <v>1829</v>
      </c>
      <c r="N41" s="55" t="s">
        <v>148</v>
      </c>
      <c r="O41" s="55" t="s">
        <v>149</v>
      </c>
      <c r="P41" s="54" t="s">
        <v>141</v>
      </c>
      <c r="Q41" s="54" t="s">
        <v>150</v>
      </c>
      <c r="R41" s="14"/>
      <c r="S41" s="14"/>
      <c r="T41" s="14"/>
      <c r="U41" s="14"/>
      <c r="V41" s="14"/>
    </row>
    <row r="42" spans="1:22" ht="120" x14ac:dyDescent="0.2">
      <c r="A42" s="53">
        <v>13</v>
      </c>
      <c r="B42" s="53" t="s">
        <v>151</v>
      </c>
      <c r="C42" s="36" t="s">
        <v>152</v>
      </c>
      <c r="D42" s="54">
        <v>1</v>
      </c>
      <c r="E42" s="54">
        <v>180.33</v>
      </c>
      <c r="F42" s="54" t="s">
        <v>153</v>
      </c>
      <c r="G42" s="54">
        <v>7.47</v>
      </c>
      <c r="H42" s="54">
        <v>180</v>
      </c>
      <c r="I42" s="54" t="s">
        <v>154</v>
      </c>
      <c r="J42" s="54">
        <v>7</v>
      </c>
      <c r="K42" s="70" t="s">
        <v>155</v>
      </c>
      <c r="L42" s="70">
        <v>5.38</v>
      </c>
      <c r="M42" s="55">
        <v>678</v>
      </c>
      <c r="N42" s="55" t="s">
        <v>156</v>
      </c>
      <c r="O42" s="55">
        <v>40</v>
      </c>
      <c r="P42" s="54">
        <v>2.0299999999999998</v>
      </c>
      <c r="Q42" s="54">
        <v>2.0299999999999998</v>
      </c>
      <c r="R42" s="14"/>
      <c r="S42" s="14"/>
      <c r="T42" s="14"/>
      <c r="U42" s="14"/>
      <c r="V42" s="14"/>
    </row>
    <row r="43" spans="1:22" ht="36" x14ac:dyDescent="0.2">
      <c r="A43" s="53">
        <v>14</v>
      </c>
      <c r="B43" s="53" t="s">
        <v>157</v>
      </c>
      <c r="C43" s="36" t="s">
        <v>158</v>
      </c>
      <c r="D43" s="54">
        <v>1</v>
      </c>
      <c r="E43" s="54">
        <v>1888</v>
      </c>
      <c r="F43" s="54" t="s">
        <v>159</v>
      </c>
      <c r="G43" s="54"/>
      <c r="H43" s="54">
        <v>1888</v>
      </c>
      <c r="I43" s="54" t="s">
        <v>159</v>
      </c>
      <c r="J43" s="54"/>
      <c r="K43" s="70" t="s">
        <v>160</v>
      </c>
      <c r="L43" s="70"/>
      <c r="M43" s="55">
        <v>7892</v>
      </c>
      <c r="N43" s="55" t="s">
        <v>161</v>
      </c>
      <c r="O43" s="55"/>
      <c r="P43" s="54"/>
      <c r="Q43" s="54"/>
      <c r="R43" s="14"/>
      <c r="S43" s="14"/>
      <c r="T43" s="14"/>
      <c r="U43" s="14"/>
      <c r="V43" s="14"/>
    </row>
    <row r="44" spans="1:22" ht="120" x14ac:dyDescent="0.2">
      <c r="A44" s="53">
        <v>15</v>
      </c>
      <c r="B44" s="53" t="s">
        <v>162</v>
      </c>
      <c r="C44" s="36" t="s">
        <v>163</v>
      </c>
      <c r="D44" s="54">
        <v>15</v>
      </c>
      <c r="E44" s="54">
        <v>119.99</v>
      </c>
      <c r="F44" s="54" t="s">
        <v>164</v>
      </c>
      <c r="G44" s="54">
        <v>5.96</v>
      </c>
      <c r="H44" s="54">
        <v>1800</v>
      </c>
      <c r="I44" s="54" t="s">
        <v>165</v>
      </c>
      <c r="J44" s="54">
        <v>89</v>
      </c>
      <c r="K44" s="70" t="s">
        <v>166</v>
      </c>
      <c r="L44" s="70">
        <v>5.08</v>
      </c>
      <c r="M44" s="55">
        <v>7629</v>
      </c>
      <c r="N44" s="55" t="s">
        <v>167</v>
      </c>
      <c r="O44" s="55">
        <v>454</v>
      </c>
      <c r="P44" s="54">
        <v>2.0299999999999998</v>
      </c>
      <c r="Q44" s="54">
        <v>30.45</v>
      </c>
      <c r="R44" s="14"/>
      <c r="S44" s="14"/>
      <c r="T44" s="14"/>
      <c r="U44" s="14"/>
      <c r="V44" s="14"/>
    </row>
    <row r="45" spans="1:22" ht="36" x14ac:dyDescent="0.2">
      <c r="A45" s="53">
        <v>16</v>
      </c>
      <c r="B45" s="53" t="s">
        <v>157</v>
      </c>
      <c r="C45" s="36" t="s">
        <v>168</v>
      </c>
      <c r="D45" s="54">
        <v>1</v>
      </c>
      <c r="E45" s="54">
        <v>406.57</v>
      </c>
      <c r="F45" s="54" t="s">
        <v>169</v>
      </c>
      <c r="G45" s="54"/>
      <c r="H45" s="54">
        <v>407</v>
      </c>
      <c r="I45" s="54" t="s">
        <v>170</v>
      </c>
      <c r="J45" s="54"/>
      <c r="K45" s="70" t="s">
        <v>160</v>
      </c>
      <c r="L45" s="70"/>
      <c r="M45" s="55">
        <v>1699</v>
      </c>
      <c r="N45" s="55" t="s">
        <v>171</v>
      </c>
      <c r="O45" s="55"/>
      <c r="P45" s="54"/>
      <c r="Q45" s="54"/>
      <c r="R45" s="14"/>
      <c r="S45" s="14"/>
      <c r="T45" s="14"/>
      <c r="U45" s="14"/>
      <c r="V45" s="14"/>
    </row>
    <row r="46" spans="1:22" ht="36" x14ac:dyDescent="0.2">
      <c r="A46" s="53">
        <v>17</v>
      </c>
      <c r="B46" s="53" t="s">
        <v>157</v>
      </c>
      <c r="C46" s="36" t="s">
        <v>172</v>
      </c>
      <c r="D46" s="54">
        <v>14</v>
      </c>
      <c r="E46" s="54">
        <v>492.82</v>
      </c>
      <c r="F46" s="54" t="s">
        <v>173</v>
      </c>
      <c r="G46" s="54"/>
      <c r="H46" s="54">
        <v>6899</v>
      </c>
      <c r="I46" s="54" t="s">
        <v>174</v>
      </c>
      <c r="J46" s="54"/>
      <c r="K46" s="70" t="s">
        <v>160</v>
      </c>
      <c r="L46" s="70"/>
      <c r="M46" s="55">
        <v>28840</v>
      </c>
      <c r="N46" s="55" t="s">
        <v>175</v>
      </c>
      <c r="O46" s="55"/>
      <c r="P46" s="54"/>
      <c r="Q46" s="54"/>
      <c r="R46" s="14"/>
      <c r="S46" s="14"/>
      <c r="T46" s="14"/>
      <c r="U46" s="14"/>
      <c r="V46" s="14"/>
    </row>
    <row r="47" spans="1:22" ht="120" x14ac:dyDescent="0.2">
      <c r="A47" s="53">
        <v>18</v>
      </c>
      <c r="B47" s="53" t="s">
        <v>151</v>
      </c>
      <c r="C47" s="36" t="s">
        <v>176</v>
      </c>
      <c r="D47" s="54">
        <v>12</v>
      </c>
      <c r="E47" s="54">
        <v>180.33</v>
      </c>
      <c r="F47" s="54" t="s">
        <v>153</v>
      </c>
      <c r="G47" s="54">
        <v>7.47</v>
      </c>
      <c r="H47" s="54">
        <v>2164</v>
      </c>
      <c r="I47" s="54" t="s">
        <v>177</v>
      </c>
      <c r="J47" s="54">
        <v>90</v>
      </c>
      <c r="K47" s="70" t="s">
        <v>155</v>
      </c>
      <c r="L47" s="70">
        <v>5.38</v>
      </c>
      <c r="M47" s="55">
        <v>8140</v>
      </c>
      <c r="N47" s="55" t="s">
        <v>178</v>
      </c>
      <c r="O47" s="55">
        <v>482</v>
      </c>
      <c r="P47" s="54">
        <v>2.0299999999999998</v>
      </c>
      <c r="Q47" s="54">
        <v>24.36</v>
      </c>
      <c r="R47" s="14"/>
      <c r="S47" s="14"/>
      <c r="T47" s="14"/>
      <c r="U47" s="14"/>
      <c r="V47" s="14"/>
    </row>
    <row r="48" spans="1:22" ht="36" x14ac:dyDescent="0.2">
      <c r="A48" s="53">
        <v>19</v>
      </c>
      <c r="B48" s="53" t="s">
        <v>157</v>
      </c>
      <c r="C48" s="36" t="s">
        <v>179</v>
      </c>
      <c r="D48" s="54">
        <v>7</v>
      </c>
      <c r="E48" s="54">
        <v>542.1</v>
      </c>
      <c r="F48" s="54" t="s">
        <v>180</v>
      </c>
      <c r="G48" s="54"/>
      <c r="H48" s="54">
        <v>3795</v>
      </c>
      <c r="I48" s="54" t="s">
        <v>181</v>
      </c>
      <c r="J48" s="54"/>
      <c r="K48" s="70" t="s">
        <v>160</v>
      </c>
      <c r="L48" s="70"/>
      <c r="M48" s="55">
        <v>15862</v>
      </c>
      <c r="N48" s="55" t="s">
        <v>182</v>
      </c>
      <c r="O48" s="55"/>
      <c r="P48" s="54"/>
      <c r="Q48" s="54"/>
      <c r="R48" s="14"/>
      <c r="S48" s="14"/>
      <c r="T48" s="14"/>
      <c r="U48" s="14"/>
      <c r="V48" s="14"/>
    </row>
    <row r="49" spans="1:22" ht="36" x14ac:dyDescent="0.2">
      <c r="A49" s="53">
        <v>20</v>
      </c>
      <c r="B49" s="53" t="s">
        <v>157</v>
      </c>
      <c r="C49" s="36" t="s">
        <v>183</v>
      </c>
      <c r="D49" s="54">
        <v>4</v>
      </c>
      <c r="E49" s="54">
        <v>616.03</v>
      </c>
      <c r="F49" s="54" t="s">
        <v>184</v>
      </c>
      <c r="G49" s="54"/>
      <c r="H49" s="54">
        <v>2464</v>
      </c>
      <c r="I49" s="54" t="s">
        <v>185</v>
      </c>
      <c r="J49" s="54"/>
      <c r="K49" s="70" t="s">
        <v>160</v>
      </c>
      <c r="L49" s="70"/>
      <c r="M49" s="55">
        <v>10300</v>
      </c>
      <c r="N49" s="55" t="s">
        <v>186</v>
      </c>
      <c r="O49" s="55"/>
      <c r="P49" s="54"/>
      <c r="Q49" s="54"/>
      <c r="R49" s="14"/>
      <c r="S49" s="14"/>
      <c r="T49" s="14"/>
      <c r="U49" s="14"/>
      <c r="V49" s="14"/>
    </row>
    <row r="50" spans="1:22" ht="36" x14ac:dyDescent="0.2">
      <c r="A50" s="53">
        <v>21</v>
      </c>
      <c r="B50" s="53" t="s">
        <v>157</v>
      </c>
      <c r="C50" s="36" t="s">
        <v>187</v>
      </c>
      <c r="D50" s="54">
        <v>1</v>
      </c>
      <c r="E50" s="54">
        <v>763.86</v>
      </c>
      <c r="F50" s="54" t="s">
        <v>188</v>
      </c>
      <c r="G50" s="54"/>
      <c r="H50" s="54">
        <v>764</v>
      </c>
      <c r="I50" s="54" t="s">
        <v>189</v>
      </c>
      <c r="J50" s="54"/>
      <c r="K50" s="70" t="s">
        <v>160</v>
      </c>
      <c r="L50" s="70"/>
      <c r="M50" s="55">
        <v>3193</v>
      </c>
      <c r="N50" s="55" t="s">
        <v>190</v>
      </c>
      <c r="O50" s="55"/>
      <c r="P50" s="54"/>
      <c r="Q50" s="54"/>
      <c r="R50" s="14"/>
      <c r="S50" s="14"/>
      <c r="T50" s="14"/>
      <c r="U50" s="14"/>
      <c r="V50" s="14"/>
    </row>
    <row r="51" spans="1:22" ht="108" x14ac:dyDescent="0.2">
      <c r="A51" s="53">
        <v>22</v>
      </c>
      <c r="B51" s="53" t="s">
        <v>191</v>
      </c>
      <c r="C51" s="36" t="s">
        <v>192</v>
      </c>
      <c r="D51" s="54">
        <v>0.17199999999999999</v>
      </c>
      <c r="E51" s="54">
        <v>374.88</v>
      </c>
      <c r="F51" s="54" t="s">
        <v>193</v>
      </c>
      <c r="G51" s="54" t="s">
        <v>194</v>
      </c>
      <c r="H51" s="54">
        <v>64</v>
      </c>
      <c r="I51" s="54" t="s">
        <v>195</v>
      </c>
      <c r="J51" s="54">
        <v>3</v>
      </c>
      <c r="K51" s="70" t="s">
        <v>196</v>
      </c>
      <c r="L51" s="70" t="s">
        <v>197</v>
      </c>
      <c r="M51" s="55">
        <v>314</v>
      </c>
      <c r="N51" s="55" t="s">
        <v>198</v>
      </c>
      <c r="O51" s="55">
        <v>8</v>
      </c>
      <c r="P51" s="54" t="s">
        <v>199</v>
      </c>
      <c r="Q51" s="54">
        <v>1.26</v>
      </c>
      <c r="R51" s="14"/>
      <c r="S51" s="14"/>
      <c r="T51" s="14"/>
      <c r="U51" s="14"/>
      <c r="V51" s="14"/>
    </row>
    <row r="52" spans="1:22" ht="132" x14ac:dyDescent="0.2">
      <c r="A52" s="53">
        <v>23</v>
      </c>
      <c r="B52" s="53" t="s">
        <v>200</v>
      </c>
      <c r="C52" s="36" t="s">
        <v>201</v>
      </c>
      <c r="D52" s="54">
        <v>0.17199999999999999</v>
      </c>
      <c r="E52" s="54">
        <v>574.34</v>
      </c>
      <c r="F52" s="54" t="s">
        <v>202</v>
      </c>
      <c r="G52" s="54" t="s">
        <v>203</v>
      </c>
      <c r="H52" s="54">
        <v>99</v>
      </c>
      <c r="I52" s="54" t="s">
        <v>204</v>
      </c>
      <c r="J52" s="54">
        <v>7</v>
      </c>
      <c r="K52" s="70" t="s">
        <v>205</v>
      </c>
      <c r="L52" s="70" t="s">
        <v>206</v>
      </c>
      <c r="M52" s="55">
        <v>491</v>
      </c>
      <c r="N52" s="55" t="s">
        <v>207</v>
      </c>
      <c r="O52" s="55" t="s">
        <v>208</v>
      </c>
      <c r="P52" s="54" t="s">
        <v>209</v>
      </c>
      <c r="Q52" s="54" t="s">
        <v>210</v>
      </c>
      <c r="R52" s="14"/>
      <c r="S52" s="14"/>
      <c r="T52" s="14"/>
      <c r="U52" s="14"/>
      <c r="V52" s="14"/>
    </row>
    <row r="53" spans="1:22" ht="156" x14ac:dyDescent="0.2">
      <c r="A53" s="53">
        <v>24</v>
      </c>
      <c r="B53" s="53" t="s">
        <v>211</v>
      </c>
      <c r="C53" s="36" t="s">
        <v>212</v>
      </c>
      <c r="D53" s="54">
        <v>11.8</v>
      </c>
      <c r="E53" s="54">
        <v>214.61</v>
      </c>
      <c r="F53" s="54" t="s">
        <v>213</v>
      </c>
      <c r="G53" s="54">
        <v>39.33</v>
      </c>
      <c r="H53" s="54">
        <v>2532</v>
      </c>
      <c r="I53" s="54" t="s">
        <v>214</v>
      </c>
      <c r="J53" s="54">
        <v>464</v>
      </c>
      <c r="K53" s="70" t="s">
        <v>215</v>
      </c>
      <c r="L53" s="70">
        <v>6.39</v>
      </c>
      <c r="M53" s="55">
        <v>12378</v>
      </c>
      <c r="N53" s="55" t="s">
        <v>216</v>
      </c>
      <c r="O53" s="55">
        <v>2966</v>
      </c>
      <c r="P53" s="54">
        <v>4.8600000000000003</v>
      </c>
      <c r="Q53" s="54">
        <v>57.35</v>
      </c>
      <c r="R53" s="14"/>
      <c r="S53" s="14"/>
      <c r="T53" s="14"/>
      <c r="U53" s="14"/>
      <c r="V53" s="14"/>
    </row>
    <row r="54" spans="1:22" ht="36" x14ac:dyDescent="0.2">
      <c r="A54" s="53">
        <v>25</v>
      </c>
      <c r="B54" s="53" t="s">
        <v>157</v>
      </c>
      <c r="C54" s="36" t="s">
        <v>217</v>
      </c>
      <c r="D54" s="54">
        <v>2</v>
      </c>
      <c r="E54" s="54">
        <v>35.5</v>
      </c>
      <c r="F54" s="54" t="s">
        <v>218</v>
      </c>
      <c r="G54" s="54"/>
      <c r="H54" s="54">
        <v>71</v>
      </c>
      <c r="I54" s="54" t="s">
        <v>219</v>
      </c>
      <c r="J54" s="54"/>
      <c r="K54" s="70" t="s">
        <v>160</v>
      </c>
      <c r="L54" s="70"/>
      <c r="M54" s="55">
        <v>297</v>
      </c>
      <c r="N54" s="55" t="s">
        <v>220</v>
      </c>
      <c r="O54" s="55"/>
      <c r="P54" s="54"/>
      <c r="Q54" s="54"/>
      <c r="R54" s="14"/>
      <c r="S54" s="14"/>
      <c r="T54" s="14"/>
      <c r="U54" s="14"/>
      <c r="V54" s="14"/>
    </row>
    <row r="55" spans="1:22" ht="36" x14ac:dyDescent="0.2">
      <c r="A55" s="53">
        <v>26</v>
      </c>
      <c r="B55" s="53" t="s">
        <v>157</v>
      </c>
      <c r="C55" s="36" t="s">
        <v>221</v>
      </c>
      <c r="D55" s="54">
        <v>36.5</v>
      </c>
      <c r="E55" s="54">
        <v>53.25</v>
      </c>
      <c r="F55" s="54" t="s">
        <v>222</v>
      </c>
      <c r="G55" s="54"/>
      <c r="H55" s="54">
        <v>1944</v>
      </c>
      <c r="I55" s="54" t="s">
        <v>223</v>
      </c>
      <c r="J55" s="54"/>
      <c r="K55" s="70" t="s">
        <v>160</v>
      </c>
      <c r="L55" s="70"/>
      <c r="M55" s="55">
        <v>8125</v>
      </c>
      <c r="N55" s="55" t="s">
        <v>224</v>
      </c>
      <c r="O55" s="55"/>
      <c r="P55" s="54"/>
      <c r="Q55" s="54"/>
      <c r="R55" s="14"/>
      <c r="S55" s="14"/>
      <c r="T55" s="14"/>
      <c r="U55" s="14"/>
      <c r="V55" s="14"/>
    </row>
    <row r="56" spans="1:22" ht="36" x14ac:dyDescent="0.2">
      <c r="A56" s="53">
        <v>27</v>
      </c>
      <c r="B56" s="53" t="s">
        <v>157</v>
      </c>
      <c r="C56" s="36" t="s">
        <v>225</v>
      </c>
      <c r="D56" s="54">
        <v>32.5</v>
      </c>
      <c r="E56" s="54">
        <v>55.79</v>
      </c>
      <c r="F56" s="54" t="s">
        <v>226</v>
      </c>
      <c r="G56" s="54"/>
      <c r="H56" s="54">
        <v>1813</v>
      </c>
      <c r="I56" s="54" t="s">
        <v>227</v>
      </c>
      <c r="J56" s="54"/>
      <c r="K56" s="70" t="s">
        <v>160</v>
      </c>
      <c r="L56" s="70"/>
      <c r="M56" s="55">
        <v>7579</v>
      </c>
      <c r="N56" s="55" t="s">
        <v>228</v>
      </c>
      <c r="O56" s="55"/>
      <c r="P56" s="54"/>
      <c r="Q56" s="54"/>
      <c r="R56" s="14"/>
      <c r="S56" s="14"/>
      <c r="T56" s="14"/>
      <c r="U56" s="14"/>
      <c r="V56" s="14"/>
    </row>
    <row r="57" spans="1:22" ht="36" x14ac:dyDescent="0.2">
      <c r="A57" s="53">
        <v>28</v>
      </c>
      <c r="B57" s="53" t="s">
        <v>157</v>
      </c>
      <c r="C57" s="36" t="s">
        <v>229</v>
      </c>
      <c r="D57" s="54">
        <v>23</v>
      </c>
      <c r="E57" s="54">
        <v>60.86</v>
      </c>
      <c r="F57" s="54" t="s">
        <v>230</v>
      </c>
      <c r="G57" s="54"/>
      <c r="H57" s="54">
        <v>1400</v>
      </c>
      <c r="I57" s="54" t="s">
        <v>231</v>
      </c>
      <c r="J57" s="54"/>
      <c r="K57" s="70" t="s">
        <v>160</v>
      </c>
      <c r="L57" s="70"/>
      <c r="M57" s="55">
        <v>5851</v>
      </c>
      <c r="N57" s="55" t="s">
        <v>232</v>
      </c>
      <c r="O57" s="55"/>
      <c r="P57" s="54"/>
      <c r="Q57" s="54"/>
      <c r="R57" s="14"/>
      <c r="S57" s="14"/>
      <c r="T57" s="14"/>
      <c r="U57" s="14"/>
      <c r="V57" s="14"/>
    </row>
    <row r="58" spans="1:22" ht="36" x14ac:dyDescent="0.2">
      <c r="A58" s="53">
        <v>29</v>
      </c>
      <c r="B58" s="53" t="s">
        <v>157</v>
      </c>
      <c r="C58" s="36" t="s">
        <v>233</v>
      </c>
      <c r="D58" s="54">
        <v>6</v>
      </c>
      <c r="E58" s="54">
        <v>64.66</v>
      </c>
      <c r="F58" s="54" t="s">
        <v>234</v>
      </c>
      <c r="G58" s="54"/>
      <c r="H58" s="54">
        <v>388</v>
      </c>
      <c r="I58" s="54" t="s">
        <v>235</v>
      </c>
      <c r="J58" s="54"/>
      <c r="K58" s="70" t="s">
        <v>160</v>
      </c>
      <c r="L58" s="70"/>
      <c r="M58" s="55">
        <v>1622</v>
      </c>
      <c r="N58" s="55" t="s">
        <v>236</v>
      </c>
      <c r="O58" s="55"/>
      <c r="P58" s="54"/>
      <c r="Q58" s="54"/>
      <c r="R58" s="14"/>
      <c r="S58" s="14"/>
      <c r="T58" s="14"/>
      <c r="U58" s="14"/>
      <c r="V58" s="14"/>
    </row>
    <row r="59" spans="1:22" ht="36" x14ac:dyDescent="0.2">
      <c r="A59" s="53">
        <v>30</v>
      </c>
      <c r="B59" s="53" t="s">
        <v>157</v>
      </c>
      <c r="C59" s="36" t="s">
        <v>237</v>
      </c>
      <c r="D59" s="54">
        <v>15</v>
      </c>
      <c r="E59" s="54">
        <v>68.47</v>
      </c>
      <c r="F59" s="54" t="s">
        <v>238</v>
      </c>
      <c r="G59" s="54"/>
      <c r="H59" s="54">
        <v>1027</v>
      </c>
      <c r="I59" s="54" t="s">
        <v>239</v>
      </c>
      <c r="J59" s="54"/>
      <c r="K59" s="70" t="s">
        <v>160</v>
      </c>
      <c r="L59" s="70"/>
      <c r="M59" s="55">
        <v>4293</v>
      </c>
      <c r="N59" s="55" t="s">
        <v>240</v>
      </c>
      <c r="O59" s="55"/>
      <c r="P59" s="54"/>
      <c r="Q59" s="54"/>
      <c r="R59" s="14"/>
      <c r="S59" s="14"/>
      <c r="T59" s="14"/>
      <c r="U59" s="14"/>
      <c r="V59" s="14"/>
    </row>
    <row r="60" spans="1:22" ht="36" x14ac:dyDescent="0.2">
      <c r="A60" s="53">
        <v>31</v>
      </c>
      <c r="B60" s="53" t="s">
        <v>157</v>
      </c>
      <c r="C60" s="36" t="s">
        <v>241</v>
      </c>
      <c r="D60" s="54">
        <v>3</v>
      </c>
      <c r="E60" s="54">
        <v>71.459999999999994</v>
      </c>
      <c r="F60" s="54" t="s">
        <v>242</v>
      </c>
      <c r="G60" s="54"/>
      <c r="H60" s="54">
        <v>214</v>
      </c>
      <c r="I60" s="54" t="s">
        <v>243</v>
      </c>
      <c r="J60" s="54"/>
      <c r="K60" s="70" t="s">
        <v>160</v>
      </c>
      <c r="L60" s="70"/>
      <c r="M60" s="55">
        <v>896</v>
      </c>
      <c r="N60" s="55" t="s">
        <v>244</v>
      </c>
      <c r="O60" s="55"/>
      <c r="P60" s="54"/>
      <c r="Q60" s="54"/>
      <c r="R60" s="14"/>
      <c r="S60" s="14"/>
      <c r="T60" s="14"/>
      <c r="U60" s="14"/>
      <c r="V60" s="14"/>
    </row>
    <row r="61" spans="1:22" ht="96" x14ac:dyDescent="0.2">
      <c r="A61" s="53">
        <v>32</v>
      </c>
      <c r="B61" s="53" t="s">
        <v>245</v>
      </c>
      <c r="C61" s="36" t="s">
        <v>246</v>
      </c>
      <c r="D61" s="54">
        <v>1</v>
      </c>
      <c r="E61" s="54">
        <v>42.39</v>
      </c>
      <c r="F61" s="54" t="s">
        <v>247</v>
      </c>
      <c r="G61" s="54"/>
      <c r="H61" s="54">
        <v>42</v>
      </c>
      <c r="I61" s="54" t="s">
        <v>248</v>
      </c>
      <c r="J61" s="54"/>
      <c r="K61" s="70" t="s">
        <v>249</v>
      </c>
      <c r="L61" s="70"/>
      <c r="M61" s="55">
        <v>488</v>
      </c>
      <c r="N61" s="55" t="s">
        <v>250</v>
      </c>
      <c r="O61" s="55"/>
      <c r="P61" s="54">
        <v>3.7</v>
      </c>
      <c r="Q61" s="54">
        <v>3.7</v>
      </c>
      <c r="R61" s="14"/>
      <c r="S61" s="14"/>
      <c r="T61" s="14"/>
      <c r="U61" s="14"/>
      <c r="V61" s="14"/>
    </row>
    <row r="62" spans="1:22" ht="48" x14ac:dyDescent="0.2">
      <c r="A62" s="53">
        <v>33</v>
      </c>
      <c r="B62" s="53" t="s">
        <v>157</v>
      </c>
      <c r="C62" s="36" t="s">
        <v>251</v>
      </c>
      <c r="D62" s="54">
        <v>1</v>
      </c>
      <c r="E62" s="54">
        <v>3946.5</v>
      </c>
      <c r="F62" s="54"/>
      <c r="G62" s="54"/>
      <c r="H62" s="54">
        <v>3947</v>
      </c>
      <c r="I62" s="54"/>
      <c r="J62" s="54"/>
      <c r="K62" s="70" t="s">
        <v>252</v>
      </c>
      <c r="L62" s="70"/>
      <c r="M62" s="55">
        <v>12984</v>
      </c>
      <c r="N62" s="55"/>
      <c r="O62" s="55"/>
      <c r="P62" s="54"/>
      <c r="Q62" s="54"/>
      <c r="R62" s="14"/>
      <c r="S62" s="14"/>
      <c r="T62" s="14"/>
      <c r="U62" s="14"/>
      <c r="V62" s="14"/>
    </row>
    <row r="63" spans="1:22" ht="96" x14ac:dyDescent="0.2">
      <c r="A63" s="53">
        <v>34</v>
      </c>
      <c r="B63" s="53" t="s">
        <v>253</v>
      </c>
      <c r="C63" s="36" t="s">
        <v>254</v>
      </c>
      <c r="D63" s="54">
        <v>2</v>
      </c>
      <c r="E63" s="54">
        <v>56.11</v>
      </c>
      <c r="F63" s="54" t="s">
        <v>255</v>
      </c>
      <c r="G63" s="54"/>
      <c r="H63" s="54">
        <v>112</v>
      </c>
      <c r="I63" s="54" t="s">
        <v>256</v>
      </c>
      <c r="J63" s="54"/>
      <c r="K63" s="70" t="s">
        <v>257</v>
      </c>
      <c r="L63" s="70"/>
      <c r="M63" s="55">
        <v>1300</v>
      </c>
      <c r="N63" s="55" t="s">
        <v>258</v>
      </c>
      <c r="O63" s="55"/>
      <c r="P63" s="54">
        <v>4.9400000000000004</v>
      </c>
      <c r="Q63" s="54">
        <v>9.8800000000000008</v>
      </c>
      <c r="R63" s="14"/>
      <c r="S63" s="14"/>
      <c r="T63" s="14"/>
      <c r="U63" s="14"/>
      <c r="V63" s="14"/>
    </row>
    <row r="64" spans="1:22" ht="48" x14ac:dyDescent="0.2">
      <c r="A64" s="53">
        <v>35</v>
      </c>
      <c r="B64" s="53" t="s">
        <v>157</v>
      </c>
      <c r="C64" s="36" t="s">
        <v>259</v>
      </c>
      <c r="D64" s="54">
        <v>2</v>
      </c>
      <c r="E64" s="54">
        <v>4604.26</v>
      </c>
      <c r="F64" s="54"/>
      <c r="G64" s="54"/>
      <c r="H64" s="54">
        <v>9209</v>
      </c>
      <c r="I64" s="54"/>
      <c r="J64" s="54"/>
      <c r="K64" s="70" t="s">
        <v>252</v>
      </c>
      <c r="L64" s="70"/>
      <c r="M64" s="55">
        <v>30296</v>
      </c>
      <c r="N64" s="55"/>
      <c r="O64" s="55"/>
      <c r="P64" s="54"/>
      <c r="Q64" s="54"/>
      <c r="R64" s="14"/>
      <c r="S64" s="14"/>
      <c r="T64" s="14"/>
      <c r="U64" s="14"/>
      <c r="V64" s="14"/>
    </row>
    <row r="65" spans="1:22" ht="132" x14ac:dyDescent="0.2">
      <c r="A65" s="53">
        <v>36</v>
      </c>
      <c r="B65" s="53" t="s">
        <v>260</v>
      </c>
      <c r="C65" s="36" t="s">
        <v>261</v>
      </c>
      <c r="D65" s="54">
        <v>1</v>
      </c>
      <c r="E65" s="54">
        <v>165.61</v>
      </c>
      <c r="F65" s="54" t="s">
        <v>262</v>
      </c>
      <c r="G65" s="54">
        <v>74.73</v>
      </c>
      <c r="H65" s="54">
        <v>166</v>
      </c>
      <c r="I65" s="54" t="s">
        <v>263</v>
      </c>
      <c r="J65" s="54">
        <v>75</v>
      </c>
      <c r="K65" s="70" t="s">
        <v>264</v>
      </c>
      <c r="L65" s="70">
        <v>2.61</v>
      </c>
      <c r="M65" s="55">
        <v>1246</v>
      </c>
      <c r="N65" s="55" t="s">
        <v>265</v>
      </c>
      <c r="O65" s="55">
        <v>195</v>
      </c>
      <c r="P65" s="54">
        <v>6.91</v>
      </c>
      <c r="Q65" s="54">
        <v>6.91</v>
      </c>
      <c r="R65" s="14"/>
      <c r="S65" s="14"/>
      <c r="T65" s="14"/>
      <c r="U65" s="14"/>
      <c r="V65" s="14"/>
    </row>
    <row r="66" spans="1:22" ht="132" x14ac:dyDescent="0.2">
      <c r="A66" s="71">
        <v>37</v>
      </c>
      <c r="B66" s="71" t="s">
        <v>266</v>
      </c>
      <c r="C66" s="72" t="s">
        <v>267</v>
      </c>
      <c r="D66" s="73">
        <v>0.18</v>
      </c>
      <c r="E66" s="73">
        <v>175.69</v>
      </c>
      <c r="F66" s="73" t="s">
        <v>268</v>
      </c>
      <c r="G66" s="73">
        <v>74.73</v>
      </c>
      <c r="H66" s="73">
        <v>32</v>
      </c>
      <c r="I66" s="73" t="s">
        <v>269</v>
      </c>
      <c r="J66" s="73">
        <v>13</v>
      </c>
      <c r="K66" s="74" t="s">
        <v>270</v>
      </c>
      <c r="L66" s="74">
        <v>2.61</v>
      </c>
      <c r="M66" s="75">
        <v>230</v>
      </c>
      <c r="N66" s="75" t="s">
        <v>271</v>
      </c>
      <c r="O66" s="75">
        <v>35</v>
      </c>
      <c r="P66" s="73">
        <v>6.91</v>
      </c>
      <c r="Q66" s="73">
        <v>1.24</v>
      </c>
      <c r="R66" s="14"/>
      <c r="S66" s="14"/>
      <c r="T66" s="14"/>
      <c r="U66" s="14"/>
      <c r="V66" s="14"/>
    </row>
    <row r="67" spans="1:22" ht="24" x14ac:dyDescent="0.2">
      <c r="A67" s="84" t="s">
        <v>69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55">
        <v>214437</v>
      </c>
      <c r="N67" s="55" t="s">
        <v>272</v>
      </c>
      <c r="O67" s="55" t="s">
        <v>273</v>
      </c>
      <c r="P67" s="54"/>
      <c r="Q67" s="54" t="s">
        <v>274</v>
      </c>
      <c r="R67" s="14"/>
      <c r="S67" s="14"/>
      <c r="T67" s="14"/>
      <c r="U67" s="14"/>
      <c r="V67" s="14"/>
    </row>
    <row r="68" spans="1:22" x14ac:dyDescent="0.2">
      <c r="A68" s="84" t="s">
        <v>73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55">
        <v>25187</v>
      </c>
      <c r="N68" s="55"/>
      <c r="O68" s="55"/>
      <c r="P68" s="54"/>
      <c r="Q68" s="54"/>
      <c r="R68" s="14"/>
      <c r="S68" s="14"/>
      <c r="T68" s="14"/>
      <c r="U68" s="14"/>
      <c r="V68" s="14"/>
    </row>
    <row r="69" spans="1:22" x14ac:dyDescent="0.2">
      <c r="A69" s="84" t="s">
        <v>74</v>
      </c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55">
        <v>16954</v>
      </c>
      <c r="N69" s="55"/>
      <c r="O69" s="55"/>
      <c r="P69" s="54"/>
      <c r="Q69" s="54"/>
      <c r="R69" s="14"/>
      <c r="S69" s="14"/>
      <c r="T69" s="14"/>
      <c r="U69" s="14"/>
      <c r="V69" s="14"/>
    </row>
    <row r="70" spans="1:22" ht="24" x14ac:dyDescent="0.2">
      <c r="A70" s="83" t="s">
        <v>279</v>
      </c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55">
        <v>256578</v>
      </c>
      <c r="N70" s="55"/>
      <c r="O70" s="55"/>
      <c r="P70" s="54"/>
      <c r="Q70" s="54" t="s">
        <v>274</v>
      </c>
      <c r="R70" s="14"/>
      <c r="S70" s="14"/>
      <c r="T70" s="14"/>
      <c r="U70" s="14"/>
      <c r="V70" s="14"/>
    </row>
    <row r="71" spans="1:22" x14ac:dyDescent="0.2">
      <c r="A71" s="63"/>
      <c r="B71" s="64"/>
      <c r="C71" s="65"/>
      <c r="D71" s="66"/>
      <c r="E71" s="66"/>
      <c r="F71" s="66"/>
      <c r="G71" s="66"/>
      <c r="H71" s="66"/>
      <c r="I71" s="66"/>
      <c r="J71" s="66"/>
      <c r="K71" s="67"/>
      <c r="L71" s="67"/>
      <c r="M71" s="68"/>
      <c r="N71" s="68"/>
      <c r="O71" s="68"/>
      <c r="P71" s="66"/>
      <c r="Q71" s="69"/>
      <c r="R71" s="14"/>
      <c r="S71" s="14"/>
      <c r="T71" s="14"/>
      <c r="U71" s="14"/>
      <c r="V71" s="14"/>
    </row>
    <row r="72" spans="1:22" x14ac:dyDescent="0.2">
      <c r="A72" s="90" t="s">
        <v>7</v>
      </c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2"/>
      <c r="R72"/>
      <c r="S72"/>
      <c r="T72"/>
      <c r="U72"/>
      <c r="V72"/>
    </row>
    <row r="73" spans="1:22" ht="25.5" x14ac:dyDescent="0.2">
      <c r="A73" s="79" t="s">
        <v>280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39">
        <v>220570</v>
      </c>
      <c r="N73" s="39" t="s">
        <v>281</v>
      </c>
      <c r="O73" s="39" t="s">
        <v>282</v>
      </c>
      <c r="P73" s="37"/>
      <c r="Q73" s="57" t="s">
        <v>283</v>
      </c>
      <c r="R73"/>
      <c r="S73"/>
      <c r="T73"/>
      <c r="U73"/>
      <c r="V73"/>
    </row>
    <row r="74" spans="1:22" x14ac:dyDescent="0.2">
      <c r="A74" s="79" t="s">
        <v>73</v>
      </c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39">
        <v>29151</v>
      </c>
      <c r="N74" s="39"/>
      <c r="O74" s="39"/>
      <c r="P74" s="37"/>
      <c r="Q74" s="57"/>
      <c r="R74"/>
      <c r="S74"/>
      <c r="T74"/>
      <c r="U74"/>
      <c r="V74"/>
    </row>
    <row r="75" spans="1:22" x14ac:dyDescent="0.2">
      <c r="A75" s="79" t="s">
        <v>74</v>
      </c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39">
        <v>19804</v>
      </c>
      <c r="N75" s="39"/>
      <c r="O75" s="39"/>
      <c r="P75" s="37"/>
      <c r="Q75" s="57"/>
      <c r="R75"/>
      <c r="S75"/>
      <c r="T75"/>
      <c r="U75"/>
      <c r="V75"/>
    </row>
    <row r="76" spans="1:22" x14ac:dyDescent="0.2">
      <c r="A76" s="81" t="s">
        <v>284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39"/>
      <c r="N76" s="39"/>
      <c r="O76" s="39"/>
      <c r="P76" s="37"/>
      <c r="Q76" s="57"/>
      <c r="R76"/>
      <c r="S76"/>
      <c r="T76"/>
      <c r="U76"/>
      <c r="V76"/>
    </row>
    <row r="77" spans="1:22" ht="25.5" x14ac:dyDescent="0.2">
      <c r="A77" s="79" t="s">
        <v>275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39">
        <v>222116</v>
      </c>
      <c r="N77" s="39"/>
      <c r="O77" s="39"/>
      <c r="P77" s="37"/>
      <c r="Q77" s="57" t="s">
        <v>285</v>
      </c>
      <c r="R77"/>
      <c r="S77"/>
      <c r="T77"/>
      <c r="U77"/>
      <c r="V77"/>
    </row>
    <row r="78" spans="1:22" x14ac:dyDescent="0.2">
      <c r="A78" s="79" t="s">
        <v>276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39">
        <v>4129</v>
      </c>
      <c r="N78" s="39"/>
      <c r="O78" s="39"/>
      <c r="P78" s="37"/>
      <c r="Q78" s="57">
        <v>13.58</v>
      </c>
      <c r="R78"/>
      <c r="S78"/>
      <c r="T78"/>
      <c r="U78"/>
      <c r="V78"/>
    </row>
    <row r="79" spans="1:22" x14ac:dyDescent="0.2">
      <c r="A79" s="79" t="s">
        <v>277</v>
      </c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39">
        <v>43280</v>
      </c>
      <c r="N79" s="39"/>
      <c r="O79" s="39"/>
      <c r="P79" s="37"/>
      <c r="Q79" s="57"/>
      <c r="R79"/>
      <c r="S79"/>
      <c r="T79"/>
      <c r="U79"/>
      <c r="V79"/>
    </row>
    <row r="80" spans="1:22" x14ac:dyDescent="0.2">
      <c r="A80" s="79" t="s">
        <v>75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39">
        <v>269525</v>
      </c>
      <c r="N80" s="39"/>
      <c r="O80" s="39"/>
      <c r="P80" s="37"/>
      <c r="Q80" s="57"/>
      <c r="R80"/>
      <c r="S80"/>
      <c r="T80"/>
      <c r="U80"/>
      <c r="V80"/>
    </row>
    <row r="81" spans="1:22" x14ac:dyDescent="0.2">
      <c r="A81" s="79" t="s">
        <v>76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39"/>
      <c r="N81" s="39"/>
      <c r="O81" s="39"/>
      <c r="P81" s="37"/>
      <c r="Q81" s="57"/>
      <c r="R81"/>
      <c r="S81"/>
      <c r="T81"/>
      <c r="U81"/>
      <c r="V81"/>
    </row>
    <row r="82" spans="1:22" x14ac:dyDescent="0.2">
      <c r="A82" s="79" t="s">
        <v>77</v>
      </c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39">
        <v>141025</v>
      </c>
      <c r="N82" s="39"/>
      <c r="O82" s="39"/>
      <c r="P82" s="37"/>
      <c r="Q82" s="57"/>
      <c r="R82"/>
      <c r="S82"/>
      <c r="T82"/>
      <c r="U82"/>
      <c r="V82"/>
    </row>
    <row r="83" spans="1:22" x14ac:dyDescent="0.2">
      <c r="A83" s="79" t="s">
        <v>78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39">
        <v>5162</v>
      </c>
      <c r="N83" s="39"/>
      <c r="O83" s="39"/>
      <c r="P83" s="37"/>
      <c r="Q83" s="57"/>
      <c r="R83"/>
      <c r="S83"/>
      <c r="T83"/>
      <c r="U83"/>
      <c r="V83"/>
    </row>
    <row r="84" spans="1:22" x14ac:dyDescent="0.2">
      <c r="A84" s="79" t="s">
        <v>79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39">
        <v>31183</v>
      </c>
      <c r="N84" s="39"/>
      <c r="O84" s="39"/>
      <c r="P84" s="37"/>
      <c r="Q84" s="57"/>
      <c r="R84"/>
      <c r="S84"/>
      <c r="T84"/>
      <c r="U84"/>
      <c r="V84"/>
    </row>
    <row r="85" spans="1:22" x14ac:dyDescent="0.2">
      <c r="A85" s="79" t="s">
        <v>278</v>
      </c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39">
        <v>43280</v>
      </c>
      <c r="N85" s="39"/>
      <c r="O85" s="39"/>
      <c r="P85" s="37"/>
      <c r="Q85" s="57"/>
      <c r="R85"/>
      <c r="S85"/>
      <c r="T85"/>
      <c r="U85"/>
      <c r="V85"/>
    </row>
    <row r="86" spans="1:22" x14ac:dyDescent="0.2">
      <c r="A86" s="79" t="s">
        <v>80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39">
        <v>29151</v>
      </c>
      <c r="N86" s="39"/>
      <c r="O86" s="39"/>
      <c r="P86" s="37"/>
      <c r="Q86" s="57"/>
      <c r="R86"/>
      <c r="S86"/>
      <c r="T86"/>
      <c r="U86"/>
      <c r="V86"/>
    </row>
    <row r="87" spans="1:22" x14ac:dyDescent="0.2">
      <c r="A87" s="79" t="s">
        <v>81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39">
        <v>19804</v>
      </c>
      <c r="N87" s="39"/>
      <c r="O87" s="39"/>
      <c r="P87" s="37"/>
      <c r="Q87" s="57"/>
      <c r="R87"/>
      <c r="S87"/>
      <c r="T87"/>
      <c r="U87"/>
      <c r="V87"/>
    </row>
    <row r="88" spans="1:22" x14ac:dyDescent="0.2">
      <c r="A88" s="81" t="s">
        <v>75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39">
        <v>269525</v>
      </c>
      <c r="N88" s="39"/>
      <c r="O88" s="39"/>
      <c r="P88" s="37"/>
      <c r="Q88" s="57"/>
      <c r="R88"/>
      <c r="S88"/>
      <c r="T88"/>
      <c r="U88"/>
      <c r="V88"/>
    </row>
    <row r="89" spans="1:22" x14ac:dyDescent="0.2">
      <c r="A89" s="79" t="s">
        <v>286</v>
      </c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39">
        <f>M88*0.01</f>
        <v>2695.25</v>
      </c>
      <c r="N89" s="39"/>
      <c r="O89" s="39"/>
      <c r="P89" s="37"/>
      <c r="Q89" s="57"/>
      <c r="R89"/>
      <c r="S89"/>
      <c r="T89"/>
      <c r="U89"/>
      <c r="V89"/>
    </row>
    <row r="90" spans="1:22" x14ac:dyDescent="0.2">
      <c r="A90" s="81" t="s">
        <v>75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39">
        <f>M88+M89</f>
        <v>272220.25</v>
      </c>
      <c r="N90" s="39"/>
      <c r="O90" s="39"/>
      <c r="P90" s="37"/>
      <c r="Q90" s="57"/>
      <c r="R90"/>
      <c r="S90"/>
      <c r="T90"/>
      <c r="U90"/>
      <c r="V90"/>
    </row>
    <row r="91" spans="1:22" x14ac:dyDescent="0.2">
      <c r="A91" s="79" t="s">
        <v>287</v>
      </c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39">
        <f>M90*0.02</f>
        <v>5444.4049999999997</v>
      </c>
      <c r="N91" s="39"/>
      <c r="O91" s="39"/>
      <c r="P91" s="37"/>
      <c r="Q91" s="57"/>
      <c r="R91"/>
      <c r="S91"/>
      <c r="T91"/>
      <c r="U91"/>
      <c r="V91"/>
    </row>
    <row r="92" spans="1:22" x14ac:dyDescent="0.2">
      <c r="A92" s="81" t="s">
        <v>288</v>
      </c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39">
        <f>M90+M91</f>
        <v>277664.65500000003</v>
      </c>
      <c r="N92" s="39"/>
      <c r="O92" s="39"/>
      <c r="P92" s="37"/>
      <c r="Q92" s="57"/>
      <c r="R92"/>
      <c r="S92"/>
      <c r="T92"/>
      <c r="U92"/>
      <c r="V92"/>
    </row>
    <row r="93" spans="1:22" x14ac:dyDescent="0.2">
      <c r="A93" s="79" t="s">
        <v>289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39">
        <f>M92*0.18</f>
        <v>49979.637900000002</v>
      </c>
      <c r="N93" s="39"/>
      <c r="O93" s="39"/>
      <c r="P93" s="37"/>
      <c r="Q93" s="57"/>
      <c r="R93"/>
      <c r="S93"/>
      <c r="T93"/>
      <c r="U93"/>
      <c r="V93"/>
    </row>
    <row r="94" spans="1:22" x14ac:dyDescent="0.2">
      <c r="A94" s="81" t="s">
        <v>290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39">
        <f>M92+M93</f>
        <v>327644.2929</v>
      </c>
      <c r="N94" s="39"/>
      <c r="O94" s="39"/>
      <c r="P94" s="37"/>
      <c r="Q94" s="57"/>
      <c r="R94"/>
      <c r="S94"/>
      <c r="T94"/>
      <c r="U94"/>
      <c r="V94"/>
    </row>
    <row r="95" spans="1:22" x14ac:dyDescent="0.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38"/>
      <c r="M95" s="16"/>
      <c r="N95" s="16"/>
      <c r="O95" s="16"/>
      <c r="P95" s="15"/>
      <c r="Q95" s="15"/>
      <c r="R95" s="15"/>
      <c r="S95" s="15"/>
      <c r="T95" s="15"/>
      <c r="U95" s="15"/>
      <c r="V95" s="15"/>
    </row>
    <row r="96" spans="1:22" x14ac:dyDescent="0.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38"/>
      <c r="M96" s="16"/>
      <c r="N96" s="16"/>
      <c r="O96" s="16"/>
      <c r="P96" s="15"/>
      <c r="Q96" s="15"/>
      <c r="R96" s="15"/>
      <c r="S96" s="15"/>
      <c r="T96" s="15"/>
      <c r="U96" s="15"/>
      <c r="V96" s="15"/>
    </row>
    <row r="97" spans="1:22" x14ac:dyDescent="0.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38"/>
      <c r="M97" s="16"/>
      <c r="N97" s="16"/>
      <c r="O97" s="16"/>
      <c r="P97" s="15"/>
      <c r="Q97" s="15"/>
      <c r="R97" s="15"/>
      <c r="S97" s="15"/>
      <c r="T97" s="15"/>
      <c r="U97" s="15"/>
      <c r="V97" s="15"/>
    </row>
    <row r="98" spans="1:22" x14ac:dyDescent="0.2">
      <c r="A98" s="44" t="s">
        <v>3</v>
      </c>
      <c r="B98" s="20"/>
      <c r="C98" s="21"/>
      <c r="D98" s="21"/>
      <c r="E98" s="22"/>
      <c r="F98" s="21"/>
      <c r="G98" s="44" t="s">
        <v>31</v>
      </c>
      <c r="H98" s="22"/>
      <c r="I98" s="21"/>
      <c r="J98" s="20"/>
      <c r="K98" s="21"/>
      <c r="L98" s="21"/>
      <c r="M98" s="21"/>
      <c r="N98" s="45"/>
      <c r="O98" s="45"/>
      <c r="P98" s="23"/>
      <c r="Q98" s="23"/>
      <c r="R98" s="15"/>
      <c r="S98" s="15"/>
      <c r="T98" s="15"/>
      <c r="U98" s="15"/>
      <c r="V98" s="15"/>
    </row>
    <row r="99" spans="1:22" x14ac:dyDescent="0.2">
      <c r="R99" s="23"/>
      <c r="S99" s="23"/>
      <c r="T99" s="23"/>
      <c r="U99" s="23"/>
      <c r="V99" s="23"/>
    </row>
  </sheetData>
  <mergeCells count="49">
    <mergeCell ref="P20:Q20"/>
    <mergeCell ref="A88:L88"/>
    <mergeCell ref="O16:P16"/>
    <mergeCell ref="O17:P17"/>
    <mergeCell ref="A72:Q72"/>
    <mergeCell ref="K19:L22"/>
    <mergeCell ref="E21:E22"/>
    <mergeCell ref="H21:H22"/>
    <mergeCell ref="M21:M22"/>
    <mergeCell ref="A19:A22"/>
    <mergeCell ref="B19:B22"/>
    <mergeCell ref="C19:C22"/>
    <mergeCell ref="D19:D22"/>
    <mergeCell ref="P19:Q19"/>
    <mergeCell ref="P21:Q21"/>
    <mergeCell ref="E19:G20"/>
    <mergeCell ref="H19:J20"/>
    <mergeCell ref="M19:O20"/>
    <mergeCell ref="A33:L33"/>
    <mergeCell ref="A34:Q34"/>
    <mergeCell ref="A67:L67"/>
    <mergeCell ref="A24:Q24"/>
    <mergeCell ref="A30:L30"/>
    <mergeCell ref="A31:L31"/>
    <mergeCell ref="A32:L32"/>
    <mergeCell ref="A70:L70"/>
    <mergeCell ref="A73:L73"/>
    <mergeCell ref="A74:L74"/>
    <mergeCell ref="A75:L75"/>
    <mergeCell ref="A68:L68"/>
    <mergeCell ref="A69:L69"/>
    <mergeCell ref="A87:L87"/>
    <mergeCell ref="A76:L76"/>
    <mergeCell ref="A77:L77"/>
    <mergeCell ref="A78:L78"/>
    <mergeCell ref="A79:L79"/>
    <mergeCell ref="A80:L80"/>
    <mergeCell ref="A81:L81"/>
    <mergeCell ref="A82:L82"/>
    <mergeCell ref="A83:L83"/>
    <mergeCell ref="A84:L84"/>
    <mergeCell ref="A85:L85"/>
    <mergeCell ref="A86:L86"/>
    <mergeCell ref="A93:L93"/>
    <mergeCell ref="A94:L94"/>
    <mergeCell ref="A89:L89"/>
    <mergeCell ref="A90:L90"/>
    <mergeCell ref="A91:L91"/>
    <mergeCell ref="A92:L92"/>
  </mergeCells>
  <phoneticPr fontId="0" type="noConversion"/>
  <printOptions horizontalCentered="1"/>
  <pageMargins left="0.31496062992125984" right="0.19685039370078741" top="0.39370078740157483" bottom="0.39370078740157483" header="0.19685039370078741" footer="0.15748031496062992"/>
  <pageSetup paperSize="9" scale="78" fitToHeight="100" orientation="landscape" r:id="rId1"/>
  <headerFooter alignWithMargins="0">
    <oddHeader>&amp;L&amp;"Arial Cyr,курсив"&amp;9Гранд-СМЕТА</oddHeader>
    <oddFooter>&amp;R&amp;"Arial Cyr,курсив"&amp;8Страница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</vt:lpstr>
      <vt:lpstr>ЛСР!Заголовки_для_печати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сметчик</dc:creator>
  <cp:lastModifiedBy>сметчик</cp:lastModifiedBy>
  <cp:lastPrinted>2007-05-29T18:34:05Z</cp:lastPrinted>
  <dcterms:created xsi:type="dcterms:W3CDTF">2003-01-28T12:33:10Z</dcterms:created>
  <dcterms:modified xsi:type="dcterms:W3CDTF">2012-07-06T10:36:01Z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